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public_html\data\"/>
    </mc:Choice>
  </mc:AlternateContent>
  <xr:revisionPtr revIDLastSave="0" documentId="13_ncr:9_{6C50ECE0-3665-4D12-8362-CD1397BFC827}" xr6:coauthVersionLast="47" xr6:coauthVersionMax="47" xr10:uidLastSave="{00000000-0000-0000-0000-000000000000}"/>
  <bookViews>
    <workbookView xWindow="-120" yWindow="-120" windowWidth="29040" windowHeight="15840" xr2:uid="{C893FB85-B000-4EA5-901A-59DFD74B61DA}"/>
  </bookViews>
  <sheets>
    <sheet name="medium_readin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33" i="1" l="1"/>
  <c r="K28" i="1"/>
  <c r="L28" i="1"/>
  <c r="M28" i="1"/>
  <c r="N28" i="1"/>
  <c r="K29" i="1"/>
  <c r="L29" i="1"/>
  <c r="M29" i="1"/>
  <c r="N29" i="1"/>
  <c r="J29" i="1"/>
  <c r="J28" i="1"/>
  <c r="J3" i="1"/>
  <c r="K3" i="1"/>
  <c r="L3" i="1"/>
  <c r="M3" i="1"/>
  <c r="N3" i="1"/>
  <c r="J4" i="1"/>
  <c r="K4" i="1"/>
  <c r="L4" i="1"/>
  <c r="M4" i="1"/>
  <c r="N4" i="1"/>
  <c r="J5" i="1"/>
  <c r="K5" i="1"/>
  <c r="L5" i="1"/>
  <c r="M5" i="1"/>
  <c r="N5" i="1"/>
  <c r="J6" i="1"/>
  <c r="K6" i="1"/>
  <c r="L6" i="1"/>
  <c r="M6" i="1"/>
  <c r="N6" i="1"/>
  <c r="J7" i="1"/>
  <c r="K7" i="1"/>
  <c r="L7" i="1"/>
  <c r="M7" i="1"/>
  <c r="N7" i="1"/>
  <c r="J8" i="1"/>
  <c r="K8" i="1"/>
  <c r="L8" i="1"/>
  <c r="M8" i="1"/>
  <c r="N8" i="1"/>
  <c r="J9" i="1"/>
  <c r="K9" i="1"/>
  <c r="L9" i="1"/>
  <c r="M9" i="1"/>
  <c r="N9" i="1"/>
  <c r="J10" i="1"/>
  <c r="K10" i="1"/>
  <c r="L10" i="1"/>
  <c r="M10" i="1"/>
  <c r="N10" i="1"/>
  <c r="J11" i="1"/>
  <c r="K11" i="1"/>
  <c r="L11" i="1"/>
  <c r="M11" i="1"/>
  <c r="N11" i="1"/>
  <c r="J12" i="1"/>
  <c r="K12" i="1"/>
  <c r="L12" i="1"/>
  <c r="M12" i="1"/>
  <c r="N12" i="1"/>
  <c r="J13" i="1"/>
  <c r="K13" i="1"/>
  <c r="L13" i="1"/>
  <c r="M13" i="1"/>
  <c r="N13" i="1"/>
  <c r="J14" i="1"/>
  <c r="K14" i="1"/>
  <c r="L14" i="1"/>
  <c r="M14" i="1"/>
  <c r="N14" i="1"/>
  <c r="J15" i="1"/>
  <c r="K15" i="1"/>
  <c r="L15" i="1"/>
  <c r="M15" i="1"/>
  <c r="N15" i="1"/>
  <c r="J16" i="1"/>
  <c r="K16" i="1"/>
  <c r="L16" i="1"/>
  <c r="M16" i="1"/>
  <c r="N16" i="1"/>
  <c r="J17" i="1"/>
  <c r="K17" i="1"/>
  <c r="L17" i="1"/>
  <c r="M17" i="1"/>
  <c r="N17" i="1"/>
  <c r="J18" i="1"/>
  <c r="K18" i="1"/>
  <c r="L18" i="1"/>
  <c r="M18" i="1"/>
  <c r="N18" i="1"/>
  <c r="J19" i="1"/>
  <c r="K19" i="1"/>
  <c r="L19" i="1"/>
  <c r="M19" i="1"/>
  <c r="N19" i="1"/>
  <c r="J20" i="1"/>
  <c r="K20" i="1"/>
  <c r="L20" i="1"/>
  <c r="M20" i="1"/>
  <c r="N20" i="1"/>
  <c r="J21" i="1"/>
  <c r="K21" i="1"/>
  <c r="L21" i="1"/>
  <c r="M21" i="1"/>
  <c r="N21" i="1"/>
  <c r="J22" i="1"/>
  <c r="K22" i="1"/>
  <c r="L22" i="1"/>
  <c r="M22" i="1"/>
  <c r="N22" i="1"/>
  <c r="J23" i="1"/>
  <c r="K23" i="1"/>
  <c r="L23" i="1"/>
  <c r="M23" i="1"/>
  <c r="N23" i="1"/>
  <c r="J24" i="1"/>
  <c r="K24" i="1"/>
  <c r="L24" i="1"/>
  <c r="M24" i="1"/>
  <c r="N24" i="1"/>
  <c r="J25" i="1"/>
  <c r="K25" i="1"/>
  <c r="L25" i="1"/>
  <c r="M25" i="1"/>
  <c r="N25" i="1"/>
  <c r="J26" i="1"/>
  <c r="K26" i="1"/>
  <c r="L26" i="1"/>
  <c r="M26" i="1"/>
  <c r="N26" i="1"/>
  <c r="N2" i="1"/>
  <c r="M2" i="1"/>
  <c r="L2" i="1"/>
  <c r="K2" i="1"/>
  <c r="J2" i="1"/>
  <c r="I3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" i="1"/>
  <c r="G3" i="1"/>
  <c r="H3" i="1"/>
  <c r="G4" i="1"/>
  <c r="H4" i="1"/>
  <c r="G5" i="1"/>
  <c r="H5" i="1"/>
  <c r="G6" i="1"/>
  <c r="H6" i="1"/>
  <c r="G7" i="1"/>
  <c r="H7" i="1"/>
  <c r="G8" i="1"/>
  <c r="H8" i="1"/>
  <c r="G9" i="1"/>
  <c r="H9" i="1"/>
  <c r="G10" i="1"/>
  <c r="H10" i="1"/>
  <c r="G11" i="1"/>
  <c r="H11" i="1"/>
  <c r="G12" i="1"/>
  <c r="H12" i="1"/>
  <c r="G13" i="1"/>
  <c r="H13" i="1"/>
  <c r="G14" i="1"/>
  <c r="H14" i="1"/>
  <c r="G15" i="1"/>
  <c r="H15" i="1"/>
  <c r="G16" i="1"/>
  <c r="H16" i="1"/>
  <c r="G17" i="1"/>
  <c r="H17" i="1"/>
  <c r="G18" i="1"/>
  <c r="H18" i="1"/>
  <c r="G19" i="1"/>
  <c r="H19" i="1"/>
  <c r="G20" i="1"/>
  <c r="H20" i="1"/>
  <c r="G21" i="1"/>
  <c r="H21" i="1"/>
  <c r="G22" i="1"/>
  <c r="H22" i="1"/>
  <c r="G23" i="1"/>
  <c r="H23" i="1"/>
  <c r="G24" i="1"/>
  <c r="H24" i="1"/>
  <c r="G25" i="1"/>
  <c r="H25" i="1"/>
  <c r="G26" i="1"/>
  <c r="H26" i="1"/>
  <c r="H2" i="1"/>
  <c r="G2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" i="1"/>
</calcChain>
</file>

<file path=xl/sharedStrings.xml><?xml version="1.0" encoding="utf-8"?>
<sst xmlns="http://schemas.openxmlformats.org/spreadsheetml/2006/main" count="30" uniqueCount="30">
  <si>
    <t>session</t>
  </si>
  <si>
    <t>medium</t>
  </si>
  <si>
    <t>sitter</t>
  </si>
  <si>
    <t>statements</t>
  </si>
  <si>
    <t>rating</t>
  </si>
  <si>
    <t>ybar.ses</t>
  </si>
  <si>
    <t>ybar.med</t>
  </si>
  <si>
    <t>ybar.sit</t>
  </si>
  <si>
    <t>ybar.all</t>
  </si>
  <si>
    <t>dev.ses</t>
  </si>
  <si>
    <t>dev.med</t>
  </si>
  <si>
    <t>dev.sit</t>
  </si>
  <si>
    <t>dev.err</t>
  </si>
  <si>
    <t>dev.tot</t>
  </si>
  <si>
    <t>sum</t>
  </si>
  <si>
    <t>ss</t>
  </si>
  <si>
    <t>ANOVA</t>
  </si>
  <si>
    <t>Source</t>
  </si>
  <si>
    <t>Medium</t>
  </si>
  <si>
    <t>mean</t>
  </si>
  <si>
    <t>Medium (TRT)</t>
  </si>
  <si>
    <t>Session</t>
  </si>
  <si>
    <t>Sitter</t>
  </si>
  <si>
    <t>Error</t>
  </si>
  <si>
    <t>Total</t>
  </si>
  <si>
    <t>df</t>
  </si>
  <si>
    <t>SS</t>
  </si>
  <si>
    <t>MS</t>
  </si>
  <si>
    <t xml:space="preserve">F* </t>
  </si>
  <si>
    <t>F(.95)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</si>
</sst>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164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D33A39-2633-43DB-A41B-779862A6070E}">
  <dimension ref="A1:X33"/>
  <sheetViews>
    <sheetView tabSelected="1" workbookViewId="0">
      <selection activeCell="P2" sqref="P2:X8"/>
    </sheetView>
  </sheetViews>
  <sheetFormatPr defaultRowHeight="15" x14ac:dyDescent="0.25"/>
  <cols>
    <col min="10" max="10" width="12" bestFit="1" customWidth="1"/>
    <col min="19" max="19" width="13.7109375" customWidth="1"/>
  </cols>
  <sheetData>
    <row r="1" spans="1:2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24" x14ac:dyDescent="0.25">
      <c r="A2">
        <v>1</v>
      </c>
      <c r="B2">
        <v>1</v>
      </c>
      <c r="C2">
        <v>1</v>
      </c>
      <c r="D2">
        <v>55</v>
      </c>
      <c r="E2">
        <v>3.33</v>
      </c>
      <c r="F2">
        <f>AVERAGEIF(A$2:A$26,"="&amp;A2,$D$2:$D$26)</f>
        <v>45</v>
      </c>
      <c r="G2">
        <f>AVERAGEIF(B$2:B$26,"="&amp;B2,$D$2:$D$26)</f>
        <v>59.8</v>
      </c>
      <c r="H2">
        <f>AVERAGEIF(C$2:C$26,"="&amp;C2,$D$2:$D$26)</f>
        <v>51.4</v>
      </c>
      <c r="I2">
        <f>AVERAGE($D$2:$D$26)</f>
        <v>46.76</v>
      </c>
      <c r="J2">
        <f>F2-I2</f>
        <v>-1.759999999999998</v>
      </c>
      <c r="K2">
        <f>G2-I2</f>
        <v>13.04</v>
      </c>
      <c r="L2">
        <f>H2-I2</f>
        <v>4.6400000000000006</v>
      </c>
      <c r="M2">
        <f>D2-F2-G2-H2+2*I2</f>
        <v>-7.6799999999999926</v>
      </c>
      <c r="N2">
        <f>D2-I2</f>
        <v>8.240000000000002</v>
      </c>
      <c r="P2" s="1"/>
      <c r="Q2" s="1"/>
      <c r="R2" s="1"/>
      <c r="S2" s="1" t="s">
        <v>16</v>
      </c>
      <c r="T2" s="1"/>
      <c r="U2" s="1"/>
      <c r="V2" s="1"/>
      <c r="W2" s="1"/>
      <c r="X2" s="1"/>
    </row>
    <row r="3" spans="1:24" x14ac:dyDescent="0.25">
      <c r="A3">
        <v>2</v>
      </c>
      <c r="B3">
        <v>2</v>
      </c>
      <c r="C3">
        <v>1</v>
      </c>
      <c r="D3">
        <v>92</v>
      </c>
      <c r="E3">
        <v>3.72</v>
      </c>
      <c r="F3">
        <f t="shared" ref="F3:F26" si="0">AVERAGEIF(A$2:A$26,"="&amp;A3,$D$2:$D$26)</f>
        <v>46.4</v>
      </c>
      <c r="G3">
        <f t="shared" ref="G3:G26" si="1">AVERAGEIF(B$2:B$26,"="&amp;B3,$D$2:$D$26)</f>
        <v>75.400000000000006</v>
      </c>
      <c r="H3">
        <f t="shared" ref="H3:H26" si="2">AVERAGEIF(C$2:C$26,"="&amp;C3,$D$2:$D$26)</f>
        <v>51.4</v>
      </c>
      <c r="I3">
        <f t="shared" ref="I3:I26" si="3">AVERAGE($D$2:$D$26)</f>
        <v>46.76</v>
      </c>
      <c r="J3">
        <f t="shared" ref="J3:J26" si="4">F3-I3</f>
        <v>-0.35999999999999943</v>
      </c>
      <c r="K3">
        <f t="shared" ref="K3:K26" si="5">G3-I3</f>
        <v>28.640000000000008</v>
      </c>
      <c r="L3">
        <f t="shared" ref="L3:L26" si="6">H3-I3</f>
        <v>4.6400000000000006</v>
      </c>
      <c r="M3">
        <f t="shared" ref="M3:M26" si="7">D3-F3-G3-H3+2*I3</f>
        <v>12.319999999999993</v>
      </c>
      <c r="N3">
        <f t="shared" ref="N3:N26" si="8">D3-I3</f>
        <v>45.24</v>
      </c>
      <c r="P3" s="1" t="s">
        <v>18</v>
      </c>
      <c r="Q3" s="1" t="s">
        <v>19</v>
      </c>
      <c r="R3" s="1"/>
      <c r="S3" s="1" t="s">
        <v>17</v>
      </c>
      <c r="T3" s="1" t="s">
        <v>25</v>
      </c>
      <c r="U3" s="1" t="s">
        <v>26</v>
      </c>
      <c r="V3" s="1" t="s">
        <v>27</v>
      </c>
      <c r="W3" s="1" t="s">
        <v>28</v>
      </c>
      <c r="X3" s="1" t="s">
        <v>29</v>
      </c>
    </row>
    <row r="4" spans="1:24" x14ac:dyDescent="0.25">
      <c r="A4">
        <v>3</v>
      </c>
      <c r="B4">
        <v>3</v>
      </c>
      <c r="C4">
        <v>1</v>
      </c>
      <c r="D4">
        <v>6</v>
      </c>
      <c r="E4">
        <v>1.52</v>
      </c>
      <c r="F4">
        <f t="shared" si="0"/>
        <v>42.2</v>
      </c>
      <c r="G4">
        <f t="shared" si="1"/>
        <v>8</v>
      </c>
      <c r="H4">
        <f t="shared" si="2"/>
        <v>51.4</v>
      </c>
      <c r="I4">
        <f t="shared" si="3"/>
        <v>46.76</v>
      </c>
      <c r="J4">
        <f t="shared" si="4"/>
        <v>-4.5599999999999952</v>
      </c>
      <c r="K4">
        <f t="shared" si="5"/>
        <v>-38.76</v>
      </c>
      <c r="L4">
        <f t="shared" si="6"/>
        <v>4.6400000000000006</v>
      </c>
      <c r="M4">
        <f t="shared" si="7"/>
        <v>-2.0799999999999983</v>
      </c>
      <c r="N4">
        <f t="shared" si="8"/>
        <v>-40.76</v>
      </c>
      <c r="P4" s="1">
        <v>1</v>
      </c>
      <c r="Q4" s="2">
        <v>59.8</v>
      </c>
      <c r="R4" s="1"/>
      <c r="S4" s="1" t="s">
        <v>20</v>
      </c>
      <c r="T4" s="1"/>
      <c r="U4" s="1"/>
      <c r="V4" s="1"/>
      <c r="W4" s="1"/>
      <c r="X4" s="1"/>
    </row>
    <row r="5" spans="1:24" x14ac:dyDescent="0.25">
      <c r="A5">
        <v>4</v>
      </c>
      <c r="B5">
        <v>4</v>
      </c>
      <c r="C5">
        <v>1</v>
      </c>
      <c r="D5">
        <v>24</v>
      </c>
      <c r="E5">
        <v>3.67</v>
      </c>
      <c r="F5">
        <f t="shared" si="0"/>
        <v>50.2</v>
      </c>
      <c r="G5">
        <f t="shared" si="1"/>
        <v>23.4</v>
      </c>
      <c r="H5">
        <f t="shared" si="2"/>
        <v>51.4</v>
      </c>
      <c r="I5">
        <f t="shared" si="3"/>
        <v>46.76</v>
      </c>
      <c r="J5">
        <f t="shared" si="4"/>
        <v>3.4400000000000048</v>
      </c>
      <c r="K5">
        <f t="shared" si="5"/>
        <v>-23.36</v>
      </c>
      <c r="L5">
        <f t="shared" si="6"/>
        <v>4.6400000000000006</v>
      </c>
      <c r="M5">
        <f t="shared" si="7"/>
        <v>-7.480000000000004</v>
      </c>
      <c r="N5">
        <f t="shared" si="8"/>
        <v>-22.759999999999998</v>
      </c>
      <c r="P5" s="1">
        <v>2</v>
      </c>
      <c r="Q5" s="2">
        <v>75.400000000000006</v>
      </c>
      <c r="R5" s="1"/>
      <c r="S5" s="1" t="s">
        <v>21</v>
      </c>
      <c r="T5" s="1"/>
      <c r="U5" s="1">
        <v>231.76000000000005</v>
      </c>
      <c r="V5" s="1"/>
      <c r="W5" s="1" t="e">
        <v>#N/A</v>
      </c>
      <c r="X5" s="1" t="e">
        <v>#N/A</v>
      </c>
    </row>
    <row r="6" spans="1:24" x14ac:dyDescent="0.25">
      <c r="A6">
        <v>5</v>
      </c>
      <c r="B6">
        <v>5</v>
      </c>
      <c r="C6">
        <v>1</v>
      </c>
      <c r="D6">
        <v>80</v>
      </c>
      <c r="E6">
        <v>5.24</v>
      </c>
      <c r="F6">
        <f t="shared" si="0"/>
        <v>50</v>
      </c>
      <c r="G6">
        <f t="shared" si="1"/>
        <v>67.2</v>
      </c>
      <c r="H6">
        <f t="shared" si="2"/>
        <v>51.4</v>
      </c>
      <c r="I6">
        <f t="shared" si="3"/>
        <v>46.76</v>
      </c>
      <c r="J6">
        <f t="shared" si="4"/>
        <v>3.240000000000002</v>
      </c>
      <c r="K6">
        <f t="shared" si="5"/>
        <v>20.440000000000005</v>
      </c>
      <c r="L6">
        <f t="shared" si="6"/>
        <v>4.6400000000000006</v>
      </c>
      <c r="M6">
        <f t="shared" si="7"/>
        <v>4.9200000000000017</v>
      </c>
      <c r="N6">
        <f t="shared" si="8"/>
        <v>33.24</v>
      </c>
      <c r="P6" s="1">
        <v>3</v>
      </c>
      <c r="Q6" s="2">
        <v>8</v>
      </c>
      <c r="R6" s="1"/>
      <c r="S6" s="1" t="s">
        <v>22</v>
      </c>
      <c r="T6" s="1"/>
      <c r="U6" s="1">
        <v>205.76000000000002</v>
      </c>
      <c r="V6" s="1"/>
      <c r="W6" s="1" t="e">
        <v>#N/A</v>
      </c>
      <c r="X6" s="1" t="e">
        <v>#N/A</v>
      </c>
    </row>
    <row r="7" spans="1:24" x14ac:dyDescent="0.25">
      <c r="A7">
        <v>2</v>
      </c>
      <c r="B7">
        <v>1</v>
      </c>
      <c r="C7">
        <v>2</v>
      </c>
      <c r="D7">
        <v>62</v>
      </c>
      <c r="E7">
        <v>2.88</v>
      </c>
      <c r="F7">
        <f t="shared" si="0"/>
        <v>46.4</v>
      </c>
      <c r="G7">
        <f t="shared" si="1"/>
        <v>59.8</v>
      </c>
      <c r="H7">
        <f t="shared" si="2"/>
        <v>42.6</v>
      </c>
      <c r="I7">
        <f t="shared" si="3"/>
        <v>46.76</v>
      </c>
      <c r="J7">
        <f t="shared" si="4"/>
        <v>-0.35999999999999943</v>
      </c>
      <c r="K7">
        <f t="shared" si="5"/>
        <v>13.04</v>
      </c>
      <c r="L7">
        <f t="shared" si="6"/>
        <v>-4.1599999999999966</v>
      </c>
      <c r="M7">
        <f t="shared" si="7"/>
        <v>6.7199999999999989</v>
      </c>
      <c r="N7">
        <f t="shared" si="8"/>
        <v>15.240000000000002</v>
      </c>
      <c r="P7" s="1">
        <v>4</v>
      </c>
      <c r="Q7" s="2">
        <v>23.4</v>
      </c>
      <c r="R7" s="1"/>
      <c r="S7" s="1" t="s">
        <v>23</v>
      </c>
      <c r="T7" s="1"/>
      <c r="U7" s="1">
        <v>942.47999999999979</v>
      </c>
      <c r="V7" s="1"/>
      <c r="W7" s="1" t="e">
        <v>#N/A</v>
      </c>
      <c r="X7" s="1" t="e">
        <v>#N/A</v>
      </c>
    </row>
    <row r="8" spans="1:24" x14ac:dyDescent="0.25">
      <c r="A8">
        <v>3</v>
      </c>
      <c r="B8">
        <v>2</v>
      </c>
      <c r="C8">
        <v>2</v>
      </c>
      <c r="D8">
        <v>56</v>
      </c>
      <c r="E8">
        <v>4.1500000000000004</v>
      </c>
      <c r="F8">
        <f t="shared" si="0"/>
        <v>42.2</v>
      </c>
      <c r="G8">
        <f t="shared" si="1"/>
        <v>75.400000000000006</v>
      </c>
      <c r="H8">
        <f t="shared" si="2"/>
        <v>42.6</v>
      </c>
      <c r="I8">
        <f t="shared" si="3"/>
        <v>46.76</v>
      </c>
      <c r="J8">
        <f t="shared" si="4"/>
        <v>-4.5599999999999952</v>
      </c>
      <c r="K8">
        <f t="shared" si="5"/>
        <v>28.640000000000008</v>
      </c>
      <c r="L8">
        <f t="shared" si="6"/>
        <v>-4.1599999999999966</v>
      </c>
      <c r="M8">
        <f t="shared" si="7"/>
        <v>-10.680000000000021</v>
      </c>
      <c r="N8">
        <f t="shared" si="8"/>
        <v>9.240000000000002</v>
      </c>
      <c r="P8" s="1">
        <v>5</v>
      </c>
      <c r="Q8" s="2">
        <v>67.2</v>
      </c>
      <c r="R8" s="1"/>
      <c r="S8" s="1" t="s">
        <v>24</v>
      </c>
      <c r="T8" s="1"/>
      <c r="U8" s="1"/>
      <c r="V8" s="1" t="e">
        <v>#N/A</v>
      </c>
      <c r="W8" s="1" t="e">
        <v>#N/A</v>
      </c>
      <c r="X8" s="1" t="e">
        <v>#N/A</v>
      </c>
    </row>
    <row r="9" spans="1:24" x14ac:dyDescent="0.25">
      <c r="A9">
        <v>4</v>
      </c>
      <c r="B9">
        <v>3</v>
      </c>
      <c r="C9">
        <v>2</v>
      </c>
      <c r="D9">
        <v>9</v>
      </c>
      <c r="E9">
        <v>2.25</v>
      </c>
      <c r="F9">
        <f t="shared" si="0"/>
        <v>50.2</v>
      </c>
      <c r="G9">
        <f t="shared" si="1"/>
        <v>8</v>
      </c>
      <c r="H9">
        <f t="shared" si="2"/>
        <v>42.6</v>
      </c>
      <c r="I9">
        <f t="shared" si="3"/>
        <v>46.76</v>
      </c>
      <c r="J9">
        <f t="shared" si="4"/>
        <v>3.4400000000000048</v>
      </c>
      <c r="K9">
        <f t="shared" si="5"/>
        <v>-38.76</v>
      </c>
      <c r="L9">
        <f t="shared" si="6"/>
        <v>-4.1599999999999966</v>
      </c>
      <c r="M9">
        <f t="shared" si="7"/>
        <v>1.7199999999999847</v>
      </c>
      <c r="N9">
        <f t="shared" si="8"/>
        <v>-37.76</v>
      </c>
    </row>
    <row r="10" spans="1:24" x14ac:dyDescent="0.25">
      <c r="A10">
        <v>5</v>
      </c>
      <c r="B10">
        <v>4</v>
      </c>
      <c r="C10">
        <v>2</v>
      </c>
      <c r="D10">
        <v>19</v>
      </c>
      <c r="E10">
        <v>2.58</v>
      </c>
      <c r="F10">
        <f t="shared" si="0"/>
        <v>50</v>
      </c>
      <c r="G10">
        <f t="shared" si="1"/>
        <v>23.4</v>
      </c>
      <c r="H10">
        <f t="shared" si="2"/>
        <v>42.6</v>
      </c>
      <c r="I10">
        <f t="shared" si="3"/>
        <v>46.76</v>
      </c>
      <c r="J10">
        <f t="shared" si="4"/>
        <v>3.240000000000002</v>
      </c>
      <c r="K10">
        <f t="shared" si="5"/>
        <v>-23.36</v>
      </c>
      <c r="L10">
        <f t="shared" si="6"/>
        <v>-4.1599999999999966</v>
      </c>
      <c r="M10">
        <f t="shared" si="7"/>
        <v>-3.480000000000004</v>
      </c>
      <c r="N10">
        <f t="shared" si="8"/>
        <v>-27.759999999999998</v>
      </c>
    </row>
    <row r="11" spans="1:24" x14ac:dyDescent="0.25">
      <c r="A11">
        <v>1</v>
      </c>
      <c r="B11">
        <v>5</v>
      </c>
      <c r="C11">
        <v>2</v>
      </c>
      <c r="D11">
        <v>67</v>
      </c>
      <c r="E11">
        <v>4.66</v>
      </c>
      <c r="F11">
        <f t="shared" si="0"/>
        <v>45</v>
      </c>
      <c r="G11">
        <f t="shared" si="1"/>
        <v>67.2</v>
      </c>
      <c r="H11">
        <f t="shared" si="2"/>
        <v>42.6</v>
      </c>
      <c r="I11">
        <f t="shared" si="3"/>
        <v>46.76</v>
      </c>
      <c r="J11">
        <f t="shared" si="4"/>
        <v>-1.759999999999998</v>
      </c>
      <c r="K11">
        <f t="shared" si="5"/>
        <v>20.440000000000005</v>
      </c>
      <c r="L11">
        <f t="shared" si="6"/>
        <v>-4.1599999999999966</v>
      </c>
      <c r="M11">
        <f t="shared" si="7"/>
        <v>5.7199999999999847</v>
      </c>
      <c r="N11">
        <f t="shared" si="8"/>
        <v>20.240000000000002</v>
      </c>
    </row>
    <row r="12" spans="1:24" x14ac:dyDescent="0.25">
      <c r="A12">
        <v>3</v>
      </c>
      <c r="B12">
        <v>1</v>
      </c>
      <c r="C12">
        <v>3</v>
      </c>
      <c r="D12">
        <v>60</v>
      </c>
      <c r="E12">
        <v>2.77</v>
      </c>
      <c r="F12">
        <f t="shared" si="0"/>
        <v>42.2</v>
      </c>
      <c r="G12">
        <f t="shared" si="1"/>
        <v>59.8</v>
      </c>
      <c r="H12">
        <f t="shared" si="2"/>
        <v>45.4</v>
      </c>
      <c r="I12">
        <f t="shared" si="3"/>
        <v>46.76</v>
      </c>
      <c r="J12">
        <f t="shared" si="4"/>
        <v>-4.5599999999999952</v>
      </c>
      <c r="K12">
        <f t="shared" si="5"/>
        <v>13.04</v>
      </c>
      <c r="L12">
        <f t="shared" si="6"/>
        <v>-1.3599999999999994</v>
      </c>
      <c r="M12">
        <f t="shared" si="7"/>
        <v>6.1199999999999903</v>
      </c>
      <c r="N12">
        <f t="shared" si="8"/>
        <v>13.240000000000002</v>
      </c>
    </row>
    <row r="13" spans="1:24" x14ac:dyDescent="0.25">
      <c r="A13">
        <v>4</v>
      </c>
      <c r="B13">
        <v>2</v>
      </c>
      <c r="C13">
        <v>3</v>
      </c>
      <c r="D13">
        <v>78</v>
      </c>
      <c r="E13">
        <v>3.42</v>
      </c>
      <c r="F13">
        <f t="shared" si="0"/>
        <v>50.2</v>
      </c>
      <c r="G13">
        <f t="shared" si="1"/>
        <v>75.400000000000006</v>
      </c>
      <c r="H13">
        <f t="shared" si="2"/>
        <v>45.4</v>
      </c>
      <c r="I13">
        <f t="shared" si="3"/>
        <v>46.76</v>
      </c>
      <c r="J13">
        <f t="shared" si="4"/>
        <v>3.4400000000000048</v>
      </c>
      <c r="K13">
        <f t="shared" si="5"/>
        <v>28.640000000000008</v>
      </c>
      <c r="L13">
        <f t="shared" si="6"/>
        <v>-1.3599999999999994</v>
      </c>
      <c r="M13">
        <f t="shared" si="7"/>
        <v>0.51999999999999602</v>
      </c>
      <c r="N13">
        <f t="shared" si="8"/>
        <v>31.240000000000002</v>
      </c>
    </row>
    <row r="14" spans="1:24" x14ac:dyDescent="0.25">
      <c r="A14">
        <v>5</v>
      </c>
      <c r="B14">
        <v>3</v>
      </c>
      <c r="C14">
        <v>3</v>
      </c>
      <c r="D14">
        <v>11</v>
      </c>
      <c r="E14">
        <v>1.55</v>
      </c>
      <c r="F14">
        <f t="shared" si="0"/>
        <v>50</v>
      </c>
      <c r="G14">
        <f t="shared" si="1"/>
        <v>8</v>
      </c>
      <c r="H14">
        <f t="shared" si="2"/>
        <v>45.4</v>
      </c>
      <c r="I14">
        <f t="shared" si="3"/>
        <v>46.76</v>
      </c>
      <c r="J14">
        <f t="shared" si="4"/>
        <v>3.240000000000002</v>
      </c>
      <c r="K14">
        <f t="shared" si="5"/>
        <v>-38.76</v>
      </c>
      <c r="L14">
        <f t="shared" si="6"/>
        <v>-1.3599999999999994</v>
      </c>
      <c r="M14">
        <f t="shared" si="7"/>
        <v>1.1199999999999903</v>
      </c>
      <c r="N14">
        <f t="shared" si="8"/>
        <v>-35.76</v>
      </c>
    </row>
    <row r="15" spans="1:24" x14ac:dyDescent="0.25">
      <c r="A15">
        <v>1</v>
      </c>
      <c r="B15">
        <v>4</v>
      </c>
      <c r="C15">
        <v>3</v>
      </c>
      <c r="D15">
        <v>26</v>
      </c>
      <c r="E15">
        <v>2.92</v>
      </c>
      <c r="F15">
        <f t="shared" si="0"/>
        <v>45</v>
      </c>
      <c r="G15">
        <f t="shared" si="1"/>
        <v>23.4</v>
      </c>
      <c r="H15">
        <f t="shared" si="2"/>
        <v>45.4</v>
      </c>
      <c r="I15">
        <f t="shared" si="3"/>
        <v>46.76</v>
      </c>
      <c r="J15">
        <f t="shared" si="4"/>
        <v>-1.759999999999998</v>
      </c>
      <c r="K15">
        <f t="shared" si="5"/>
        <v>-23.36</v>
      </c>
      <c r="L15">
        <f t="shared" si="6"/>
        <v>-1.3599999999999994</v>
      </c>
      <c r="M15">
        <f t="shared" si="7"/>
        <v>5.7199999999999989</v>
      </c>
      <c r="N15">
        <f t="shared" si="8"/>
        <v>-20.759999999999998</v>
      </c>
    </row>
    <row r="16" spans="1:24" x14ac:dyDescent="0.25">
      <c r="A16">
        <v>2</v>
      </c>
      <c r="B16">
        <v>5</v>
      </c>
      <c r="C16">
        <v>3</v>
      </c>
      <c r="D16">
        <v>52</v>
      </c>
      <c r="E16">
        <v>5.15</v>
      </c>
      <c r="F16">
        <f t="shared" si="0"/>
        <v>46.4</v>
      </c>
      <c r="G16">
        <f t="shared" si="1"/>
        <v>67.2</v>
      </c>
      <c r="H16">
        <f t="shared" si="2"/>
        <v>45.4</v>
      </c>
      <c r="I16">
        <f t="shared" si="3"/>
        <v>46.76</v>
      </c>
      <c r="J16">
        <f t="shared" si="4"/>
        <v>-0.35999999999999943</v>
      </c>
      <c r="K16">
        <f t="shared" si="5"/>
        <v>20.440000000000005</v>
      </c>
      <c r="L16">
        <f t="shared" si="6"/>
        <v>-1.3599999999999994</v>
      </c>
      <c r="M16">
        <f t="shared" si="7"/>
        <v>-13.480000000000004</v>
      </c>
      <c r="N16">
        <f t="shared" si="8"/>
        <v>5.240000000000002</v>
      </c>
    </row>
    <row r="17" spans="1:14" x14ac:dyDescent="0.25">
      <c r="A17">
        <v>4</v>
      </c>
      <c r="B17">
        <v>1</v>
      </c>
      <c r="C17">
        <v>4</v>
      </c>
      <c r="D17">
        <v>64</v>
      </c>
      <c r="E17">
        <v>2.67</v>
      </c>
      <c r="F17">
        <f t="shared" si="0"/>
        <v>50.2</v>
      </c>
      <c r="G17">
        <f t="shared" si="1"/>
        <v>59.8</v>
      </c>
      <c r="H17">
        <f t="shared" si="2"/>
        <v>47</v>
      </c>
      <c r="I17">
        <f t="shared" si="3"/>
        <v>46.76</v>
      </c>
      <c r="J17">
        <f t="shared" si="4"/>
        <v>3.4400000000000048</v>
      </c>
      <c r="K17">
        <f t="shared" si="5"/>
        <v>13.04</v>
      </c>
      <c r="L17">
        <f t="shared" si="6"/>
        <v>0.24000000000000199</v>
      </c>
      <c r="M17">
        <f t="shared" si="7"/>
        <v>0.51999999999999602</v>
      </c>
      <c r="N17">
        <f t="shared" si="8"/>
        <v>17.240000000000002</v>
      </c>
    </row>
    <row r="18" spans="1:14" x14ac:dyDescent="0.25">
      <c r="A18">
        <v>5</v>
      </c>
      <c r="B18">
        <v>2</v>
      </c>
      <c r="C18">
        <v>4</v>
      </c>
      <c r="D18">
        <v>82</v>
      </c>
      <c r="E18">
        <v>3.75</v>
      </c>
      <c r="F18">
        <f t="shared" si="0"/>
        <v>50</v>
      </c>
      <c r="G18">
        <f t="shared" si="1"/>
        <v>75.400000000000006</v>
      </c>
      <c r="H18">
        <f t="shared" si="2"/>
        <v>47</v>
      </c>
      <c r="I18">
        <f t="shared" si="3"/>
        <v>46.76</v>
      </c>
      <c r="J18">
        <f t="shared" si="4"/>
        <v>3.240000000000002</v>
      </c>
      <c r="K18">
        <f t="shared" si="5"/>
        <v>28.640000000000008</v>
      </c>
      <c r="L18">
        <f t="shared" si="6"/>
        <v>0.24000000000000199</v>
      </c>
      <c r="M18">
        <f t="shared" si="7"/>
        <v>3.1199999999999903</v>
      </c>
      <c r="N18">
        <f t="shared" si="8"/>
        <v>35.24</v>
      </c>
    </row>
    <row r="19" spans="1:14" x14ac:dyDescent="0.25">
      <c r="A19">
        <v>1</v>
      </c>
      <c r="B19">
        <v>3</v>
      </c>
      <c r="C19">
        <v>4</v>
      </c>
      <c r="D19">
        <v>8</v>
      </c>
      <c r="E19">
        <v>2.27</v>
      </c>
      <c r="F19">
        <f t="shared" si="0"/>
        <v>45</v>
      </c>
      <c r="G19">
        <f t="shared" si="1"/>
        <v>8</v>
      </c>
      <c r="H19">
        <f t="shared" si="2"/>
        <v>47</v>
      </c>
      <c r="I19">
        <f t="shared" si="3"/>
        <v>46.76</v>
      </c>
      <c r="J19">
        <f t="shared" si="4"/>
        <v>-1.759999999999998</v>
      </c>
      <c r="K19">
        <f t="shared" si="5"/>
        <v>-38.76</v>
      </c>
      <c r="L19">
        <f t="shared" si="6"/>
        <v>0.24000000000000199</v>
      </c>
      <c r="M19">
        <f t="shared" si="7"/>
        <v>1.519999999999996</v>
      </c>
      <c r="N19">
        <f t="shared" si="8"/>
        <v>-38.76</v>
      </c>
    </row>
    <row r="20" spans="1:14" x14ac:dyDescent="0.25">
      <c r="A20">
        <v>2</v>
      </c>
      <c r="B20">
        <v>4</v>
      </c>
      <c r="C20">
        <v>4</v>
      </c>
      <c r="D20">
        <v>20</v>
      </c>
      <c r="E20">
        <v>3.11</v>
      </c>
      <c r="F20">
        <f t="shared" si="0"/>
        <v>46.4</v>
      </c>
      <c r="G20">
        <f t="shared" si="1"/>
        <v>23.4</v>
      </c>
      <c r="H20">
        <f t="shared" si="2"/>
        <v>47</v>
      </c>
      <c r="I20">
        <f t="shared" si="3"/>
        <v>46.76</v>
      </c>
      <c r="J20">
        <f t="shared" si="4"/>
        <v>-0.35999999999999943</v>
      </c>
      <c r="K20">
        <f t="shared" si="5"/>
        <v>-23.36</v>
      </c>
      <c r="L20">
        <f t="shared" si="6"/>
        <v>0.24000000000000199</v>
      </c>
      <c r="M20">
        <f t="shared" si="7"/>
        <v>-3.2800000000000011</v>
      </c>
      <c r="N20">
        <f t="shared" si="8"/>
        <v>-26.759999999999998</v>
      </c>
    </row>
    <row r="21" spans="1:14" x14ac:dyDescent="0.25">
      <c r="A21">
        <v>3</v>
      </c>
      <c r="B21">
        <v>5</v>
      </c>
      <c r="C21">
        <v>4</v>
      </c>
      <c r="D21">
        <v>61</v>
      </c>
      <c r="E21">
        <v>4.0999999999999996</v>
      </c>
      <c r="F21">
        <f t="shared" si="0"/>
        <v>42.2</v>
      </c>
      <c r="G21">
        <f t="shared" si="1"/>
        <v>67.2</v>
      </c>
      <c r="H21">
        <f t="shared" si="2"/>
        <v>47</v>
      </c>
      <c r="I21">
        <f t="shared" si="3"/>
        <v>46.76</v>
      </c>
      <c r="J21">
        <f t="shared" si="4"/>
        <v>-4.5599999999999952</v>
      </c>
      <c r="K21">
        <f t="shared" si="5"/>
        <v>20.440000000000005</v>
      </c>
      <c r="L21">
        <f t="shared" si="6"/>
        <v>0.24000000000000199</v>
      </c>
      <c r="M21">
        <f t="shared" si="7"/>
        <v>-1.8800000000000097</v>
      </c>
      <c r="N21">
        <f t="shared" si="8"/>
        <v>14.240000000000002</v>
      </c>
    </row>
    <row r="22" spans="1:14" x14ac:dyDescent="0.25">
      <c r="A22">
        <v>5</v>
      </c>
      <c r="B22">
        <v>1</v>
      </c>
      <c r="C22">
        <v>5</v>
      </c>
      <c r="D22">
        <v>58</v>
      </c>
      <c r="E22">
        <v>3.43</v>
      </c>
      <c r="F22">
        <f t="shared" si="0"/>
        <v>50</v>
      </c>
      <c r="G22">
        <f t="shared" si="1"/>
        <v>59.8</v>
      </c>
      <c r="H22">
        <f t="shared" si="2"/>
        <v>47.4</v>
      </c>
      <c r="I22">
        <f t="shared" si="3"/>
        <v>46.76</v>
      </c>
      <c r="J22">
        <f t="shared" si="4"/>
        <v>3.240000000000002</v>
      </c>
      <c r="K22">
        <f t="shared" si="5"/>
        <v>13.04</v>
      </c>
      <c r="L22">
        <f t="shared" si="6"/>
        <v>0.64000000000000057</v>
      </c>
      <c r="M22">
        <f t="shared" si="7"/>
        <v>-5.6799999999999926</v>
      </c>
      <c r="N22">
        <f t="shared" si="8"/>
        <v>11.240000000000002</v>
      </c>
    </row>
    <row r="23" spans="1:14" x14ac:dyDescent="0.25">
      <c r="A23">
        <v>1</v>
      </c>
      <c r="B23">
        <v>2</v>
      </c>
      <c r="C23">
        <v>5</v>
      </c>
      <c r="D23">
        <v>69</v>
      </c>
      <c r="E23">
        <v>3.15</v>
      </c>
      <c r="F23">
        <f t="shared" si="0"/>
        <v>45</v>
      </c>
      <c r="G23">
        <f t="shared" si="1"/>
        <v>75.400000000000006</v>
      </c>
      <c r="H23">
        <f t="shared" si="2"/>
        <v>47.4</v>
      </c>
      <c r="I23">
        <f t="shared" si="3"/>
        <v>46.76</v>
      </c>
      <c r="J23">
        <f t="shared" si="4"/>
        <v>-1.759999999999998</v>
      </c>
      <c r="K23">
        <f t="shared" si="5"/>
        <v>28.640000000000008</v>
      </c>
      <c r="L23">
        <f t="shared" si="6"/>
        <v>0.64000000000000057</v>
      </c>
      <c r="M23">
        <f t="shared" si="7"/>
        <v>-5.2800000000000153</v>
      </c>
      <c r="N23">
        <f t="shared" si="8"/>
        <v>22.240000000000002</v>
      </c>
    </row>
    <row r="24" spans="1:14" x14ac:dyDescent="0.25">
      <c r="A24">
        <v>2</v>
      </c>
      <c r="B24">
        <v>3</v>
      </c>
      <c r="C24">
        <v>5</v>
      </c>
      <c r="D24">
        <v>6</v>
      </c>
      <c r="E24">
        <v>1.3</v>
      </c>
      <c r="F24">
        <f t="shared" si="0"/>
        <v>46.4</v>
      </c>
      <c r="G24">
        <f t="shared" si="1"/>
        <v>8</v>
      </c>
      <c r="H24">
        <f t="shared" si="2"/>
        <v>47.4</v>
      </c>
      <c r="I24">
        <f t="shared" si="3"/>
        <v>46.76</v>
      </c>
      <c r="J24">
        <f t="shared" si="4"/>
        <v>-0.35999999999999943</v>
      </c>
      <c r="K24">
        <f t="shared" si="5"/>
        <v>-38.76</v>
      </c>
      <c r="L24">
        <f t="shared" si="6"/>
        <v>0.64000000000000057</v>
      </c>
      <c r="M24">
        <f t="shared" si="7"/>
        <v>-2.2800000000000011</v>
      </c>
      <c r="N24">
        <f t="shared" si="8"/>
        <v>-40.76</v>
      </c>
    </row>
    <row r="25" spans="1:14" x14ac:dyDescent="0.25">
      <c r="A25">
        <v>3</v>
      </c>
      <c r="B25">
        <v>4</v>
      </c>
      <c r="C25">
        <v>5</v>
      </c>
      <c r="D25">
        <v>28</v>
      </c>
      <c r="E25">
        <v>4.46</v>
      </c>
      <c r="F25">
        <f t="shared" si="0"/>
        <v>42.2</v>
      </c>
      <c r="G25">
        <f t="shared" si="1"/>
        <v>23.4</v>
      </c>
      <c r="H25">
        <f t="shared" si="2"/>
        <v>47.4</v>
      </c>
      <c r="I25">
        <f t="shared" si="3"/>
        <v>46.76</v>
      </c>
      <c r="J25">
        <f t="shared" si="4"/>
        <v>-4.5599999999999952</v>
      </c>
      <c r="K25">
        <f t="shared" si="5"/>
        <v>-23.36</v>
      </c>
      <c r="L25">
        <f t="shared" si="6"/>
        <v>0.64000000000000057</v>
      </c>
      <c r="M25">
        <f t="shared" si="7"/>
        <v>8.519999999999996</v>
      </c>
      <c r="N25">
        <f t="shared" si="8"/>
        <v>-18.759999999999998</v>
      </c>
    </row>
    <row r="26" spans="1:14" x14ac:dyDescent="0.25">
      <c r="A26">
        <v>4</v>
      </c>
      <c r="B26">
        <v>5</v>
      </c>
      <c r="C26">
        <v>5</v>
      </c>
      <c r="D26">
        <v>76</v>
      </c>
      <c r="E26">
        <v>3.15</v>
      </c>
      <c r="F26">
        <f t="shared" si="0"/>
        <v>50.2</v>
      </c>
      <c r="G26">
        <f t="shared" si="1"/>
        <v>67.2</v>
      </c>
      <c r="H26">
        <f t="shared" si="2"/>
        <v>47.4</v>
      </c>
      <c r="I26">
        <f t="shared" si="3"/>
        <v>46.76</v>
      </c>
      <c r="J26">
        <f t="shared" si="4"/>
        <v>3.4400000000000048</v>
      </c>
      <c r="K26">
        <f t="shared" si="5"/>
        <v>20.440000000000005</v>
      </c>
      <c r="L26">
        <f t="shared" si="6"/>
        <v>0.64000000000000057</v>
      </c>
      <c r="M26">
        <f t="shared" si="7"/>
        <v>4.7199999999999847</v>
      </c>
      <c r="N26">
        <f t="shared" si="8"/>
        <v>29.240000000000002</v>
      </c>
    </row>
    <row r="28" spans="1:14" x14ac:dyDescent="0.25">
      <c r="I28" t="s">
        <v>14</v>
      </c>
      <c r="J28">
        <f>SUM(J2:J26)</f>
        <v>7.1054273576010019E-14</v>
      </c>
      <c r="K28">
        <f t="shared" ref="K28:N28" si="9">SUM(K2:K26)</f>
        <v>7.1054273576010019E-14</v>
      </c>
      <c r="L28">
        <f t="shared" si="9"/>
        <v>3.5527136788005009E-14</v>
      </c>
      <c r="M28">
        <f t="shared" si="9"/>
        <v>-1.4210854715202004E-13</v>
      </c>
      <c r="N28">
        <f t="shared" si="9"/>
        <v>4.9737991503207013E-14</v>
      </c>
    </row>
    <row r="29" spans="1:14" x14ac:dyDescent="0.25">
      <c r="I29" t="s">
        <v>15</v>
      </c>
      <c r="J29">
        <f>SUMSQ(J2:J26)</f>
        <v>231.76000000000005</v>
      </c>
      <c r="K29">
        <f t="shared" ref="K29:N29" si="10">SUMSQ(K2:K26)</f>
        <v>17280.560000000005</v>
      </c>
      <c r="L29">
        <f t="shared" si="10"/>
        <v>205.76000000000002</v>
      </c>
      <c r="M29">
        <f t="shared" si="10"/>
        <v>942.47999999999979</v>
      </c>
      <c r="N29">
        <f t="shared" si="10"/>
        <v>18660.559999999998</v>
      </c>
    </row>
    <row r="33" spans="14:14" x14ac:dyDescent="0.25">
      <c r="N33">
        <f>N29-SUM(J29:M29)</f>
        <v>0</v>
      </c>
    </row>
  </sheetData>
  <sortState xmlns:xlrd2="http://schemas.microsoft.com/office/spreadsheetml/2017/richdata2" ref="A2:C27">
    <sortCondition ref="C2:C27"/>
    <sortCondition ref="B2:B2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medium_reading</vt:lpstr>
    </vt:vector>
  </TitlesOfParts>
  <Company>University of Florida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UF LAS User</dc:creator>
  <cp:lastModifiedBy>UF LAS User</cp:lastModifiedBy>
  <dcterms:created xsi:type="dcterms:W3CDTF">2023-11-13T18:05:16Z</dcterms:created>
  <dcterms:modified xsi:type="dcterms:W3CDTF">2023-11-13T19:23:37Z</dcterms:modified>
</cp:coreProperties>
</file>