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ublic_html\data\"/>
    </mc:Choice>
  </mc:AlternateContent>
  <xr:revisionPtr revIDLastSave="0" documentId="13_ncr:40009_{DFB60B70-ADDD-4191-B27E-24F2960F2C5C}" xr6:coauthVersionLast="47" xr6:coauthVersionMax="47" xr10:uidLastSave="{00000000-0000-0000-0000-000000000000}"/>
  <bookViews>
    <workbookView xWindow="3120" yWindow="3120" windowWidth="21600" windowHeight="11385"/>
  </bookViews>
  <sheets>
    <sheet name="dissolution1" sheetId="1" r:id="rId1"/>
  </sheets>
  <definedNames>
    <definedName name="solver_adj" localSheetId="0" hidden="1">dissolution1!$T$9:$W$9</definedName>
    <definedName name="solver_cvg" localSheetId="0" hidden="1">0.0001</definedName>
    <definedName name="solver_drv" localSheetId="0" hidden="1">2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dissolution1!$Y$9</definedName>
    <definedName name="solver_lhs2" localSheetId="0" hidden="1">dissolution1!$Z$9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2</definedName>
    <definedName name="solver_nwt" localSheetId="0" hidden="1">1</definedName>
    <definedName name="solver_pre" localSheetId="0" hidden="1">0.000001</definedName>
    <definedName name="solver_rbv" localSheetId="0" hidden="1">2</definedName>
    <definedName name="solver_rel1" localSheetId="0" hidden="1">2</definedName>
    <definedName name="solver_rel2" localSheetId="0" hidden="1">1</definedName>
    <definedName name="solver_rhs1" localSheetId="0" hidden="1">0</definedName>
    <definedName name="solver_rhs2" localSheetId="0" hidden="1">0.01</definedName>
    <definedName name="solver_rlx" localSheetId="0" hidden="1">2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3</definedName>
    <definedName name="solver_val" localSheetId="0" hidden="1">0</definedName>
    <definedName name="solver_ver" localSheetId="0" hidden="1">3</definedName>
  </definedNames>
  <calcPr calcId="0"/>
</workbook>
</file>

<file path=xl/calcChain.xml><?xml version="1.0" encoding="utf-8"?>
<calcChain xmlns="http://schemas.openxmlformats.org/spreadsheetml/2006/main">
  <c r="Y3" i="1" l="1"/>
  <c r="Z3" i="1"/>
  <c r="Y4" i="1"/>
  <c r="Z4" i="1"/>
  <c r="Y5" i="1"/>
  <c r="Z5" i="1"/>
  <c r="Y6" i="1"/>
  <c r="Z6" i="1"/>
  <c r="Y8" i="1"/>
  <c r="Z8" i="1"/>
  <c r="Y9" i="1"/>
  <c r="Z9" i="1"/>
  <c r="Y10" i="1"/>
  <c r="Z10" i="1"/>
  <c r="Y11" i="1"/>
  <c r="Z11" i="1"/>
  <c r="Y12" i="1"/>
  <c r="Z12" i="1"/>
  <c r="Y13" i="1"/>
  <c r="Z13" i="1"/>
  <c r="Y14" i="1"/>
  <c r="Z14" i="1"/>
  <c r="Y15" i="1"/>
  <c r="Z15" i="1"/>
  <c r="Y16" i="1"/>
  <c r="Z16" i="1"/>
  <c r="Y17" i="1"/>
  <c r="Z17" i="1"/>
  <c r="Y18" i="1"/>
  <c r="Z18" i="1"/>
  <c r="Y19" i="1"/>
  <c r="Z19" i="1"/>
  <c r="Y20" i="1"/>
  <c r="Z20" i="1"/>
  <c r="Y21" i="1"/>
  <c r="Z21" i="1"/>
  <c r="Y22" i="1"/>
  <c r="Z22" i="1"/>
  <c r="Y23" i="1"/>
  <c r="Z23" i="1"/>
  <c r="Y24" i="1"/>
  <c r="Z24" i="1"/>
  <c r="Y25" i="1"/>
  <c r="Z25" i="1"/>
  <c r="Y26" i="1"/>
  <c r="Z26" i="1"/>
  <c r="Y27" i="1"/>
  <c r="Z27" i="1"/>
  <c r="Y28" i="1"/>
  <c r="Z28" i="1"/>
  <c r="Y29" i="1"/>
  <c r="Z29" i="1"/>
  <c r="Y30" i="1"/>
  <c r="Z30" i="1"/>
  <c r="Y31" i="1"/>
  <c r="Z31" i="1"/>
  <c r="Y32" i="1"/>
  <c r="Z32" i="1"/>
  <c r="Y33" i="1"/>
  <c r="Z33" i="1"/>
  <c r="Y34" i="1"/>
  <c r="Z34" i="1"/>
  <c r="Y35" i="1"/>
  <c r="Z35" i="1"/>
  <c r="Y36" i="1"/>
  <c r="Z36" i="1"/>
  <c r="Y37" i="1"/>
  <c r="Z37" i="1"/>
  <c r="AB4" i="1"/>
  <c r="AB5" i="1"/>
  <c r="AD5" i="1" s="1"/>
  <c r="AI5" i="1" s="1"/>
  <c r="AB6" i="1"/>
  <c r="AF6" i="1" s="1"/>
  <c r="AJ6" i="1" s="1"/>
  <c r="AB7" i="1"/>
  <c r="AB8" i="1"/>
  <c r="AD8" i="1" s="1"/>
  <c r="AI8" i="1" s="1"/>
  <c r="AB9" i="1"/>
  <c r="AB10" i="1" s="1"/>
  <c r="AB3" i="1"/>
  <c r="AD3" i="1" s="1"/>
  <c r="AI3" i="1" s="1"/>
  <c r="AC3" i="1"/>
  <c r="AE3" i="1"/>
  <c r="AF3" i="1"/>
  <c r="AJ3" i="1" s="1"/>
  <c r="AG3" i="1"/>
  <c r="AH3" i="1"/>
  <c r="AC4" i="1"/>
  <c r="AD4" i="1"/>
  <c r="AI4" i="1" s="1"/>
  <c r="AE4" i="1"/>
  <c r="AF4" i="1"/>
  <c r="AJ4" i="1" s="1"/>
  <c r="AG4" i="1"/>
  <c r="AH4" i="1"/>
  <c r="AC5" i="1"/>
  <c r="AE5" i="1"/>
  <c r="AF5" i="1"/>
  <c r="AJ5" i="1" s="1"/>
  <c r="AG5" i="1"/>
  <c r="AH5" i="1"/>
  <c r="AC6" i="1"/>
  <c r="AD6" i="1"/>
  <c r="AI6" i="1" s="1"/>
  <c r="AE6" i="1"/>
  <c r="AG6" i="1"/>
  <c r="AH6" i="1"/>
  <c r="AC7" i="1"/>
  <c r="AD7" i="1"/>
  <c r="AI7" i="1" s="1"/>
  <c r="Y7" i="1" s="1"/>
  <c r="AE7" i="1"/>
  <c r="AF7" i="1"/>
  <c r="AJ7" i="1" s="1"/>
  <c r="Z7" i="1" s="1"/>
  <c r="AG7" i="1"/>
  <c r="AC8" i="1"/>
  <c r="AE8" i="1"/>
  <c r="AG8" i="1"/>
  <c r="AH8" i="1"/>
  <c r="AC9" i="1"/>
  <c r="AE9" i="1"/>
  <c r="AG9" i="1"/>
  <c r="AH9" i="1"/>
  <c r="AC10" i="1"/>
  <c r="AE10" i="1"/>
  <c r="AG10" i="1"/>
  <c r="AH10" i="1"/>
  <c r="AC11" i="1"/>
  <c r="AE11" i="1"/>
  <c r="AG11" i="1"/>
  <c r="AH11" i="1"/>
  <c r="AC12" i="1"/>
  <c r="AE12" i="1"/>
  <c r="AG12" i="1"/>
  <c r="AH12" i="1"/>
  <c r="AC13" i="1"/>
  <c r="AE13" i="1"/>
  <c r="AG13" i="1"/>
  <c r="AH13" i="1"/>
  <c r="AC14" i="1"/>
  <c r="AE14" i="1"/>
  <c r="AG14" i="1"/>
  <c r="AH14" i="1"/>
  <c r="AC15" i="1"/>
  <c r="AE15" i="1"/>
  <c r="AG15" i="1"/>
  <c r="AH15" i="1"/>
  <c r="AC16" i="1"/>
  <c r="AE16" i="1"/>
  <c r="AG16" i="1"/>
  <c r="AH16" i="1"/>
  <c r="AC17" i="1"/>
  <c r="AE17" i="1"/>
  <c r="AG17" i="1"/>
  <c r="AH17" i="1"/>
  <c r="AC18" i="1"/>
  <c r="AE18" i="1"/>
  <c r="AG18" i="1"/>
  <c r="AH18" i="1"/>
  <c r="AC19" i="1"/>
  <c r="AE19" i="1"/>
  <c r="AG19" i="1"/>
  <c r="AH19" i="1"/>
  <c r="AC20" i="1"/>
  <c r="AE20" i="1"/>
  <c r="AG20" i="1"/>
  <c r="AH20" i="1"/>
  <c r="AC21" i="1"/>
  <c r="AE21" i="1"/>
  <c r="AG21" i="1"/>
  <c r="AH21" i="1"/>
  <c r="AC22" i="1"/>
  <c r="AE22" i="1"/>
  <c r="AG22" i="1"/>
  <c r="AH22" i="1"/>
  <c r="AC23" i="1"/>
  <c r="AE23" i="1"/>
  <c r="AG23" i="1"/>
  <c r="AH23" i="1"/>
  <c r="AC24" i="1"/>
  <c r="AE24" i="1"/>
  <c r="AG24" i="1"/>
  <c r="AH24" i="1"/>
  <c r="AC25" i="1"/>
  <c r="AE25" i="1"/>
  <c r="AG25" i="1"/>
  <c r="AH25" i="1"/>
  <c r="AC26" i="1"/>
  <c r="AE26" i="1"/>
  <c r="AG26" i="1"/>
  <c r="AH26" i="1"/>
  <c r="AC27" i="1"/>
  <c r="AE27" i="1"/>
  <c r="AG27" i="1"/>
  <c r="AH27" i="1"/>
  <c r="AC28" i="1"/>
  <c r="AE28" i="1"/>
  <c r="AG28" i="1"/>
  <c r="AH28" i="1"/>
  <c r="AC29" i="1"/>
  <c r="AE29" i="1"/>
  <c r="AG29" i="1"/>
  <c r="AH29" i="1"/>
  <c r="AC30" i="1"/>
  <c r="AE30" i="1"/>
  <c r="AG30" i="1"/>
  <c r="AH30" i="1"/>
  <c r="AC31" i="1"/>
  <c r="AE31" i="1"/>
  <c r="AG31" i="1"/>
  <c r="AH31" i="1"/>
  <c r="AC32" i="1"/>
  <c r="AE32" i="1"/>
  <c r="AG32" i="1"/>
  <c r="AH32" i="1"/>
  <c r="AC33" i="1"/>
  <c r="AE33" i="1"/>
  <c r="AG33" i="1"/>
  <c r="AH33" i="1"/>
  <c r="AC34" i="1"/>
  <c r="AE34" i="1"/>
  <c r="AG34" i="1"/>
  <c r="AH34" i="1"/>
  <c r="AC35" i="1"/>
  <c r="AE35" i="1"/>
  <c r="AG35" i="1"/>
  <c r="AH35" i="1"/>
  <c r="AC36" i="1"/>
  <c r="AE36" i="1"/>
  <c r="AG36" i="1"/>
  <c r="AH36" i="1"/>
  <c r="AC37" i="1"/>
  <c r="AE37" i="1"/>
  <c r="AG37" i="1"/>
  <c r="AH37" i="1"/>
  <c r="Z2" i="1"/>
  <c r="Y2" i="1"/>
  <c r="AH2" i="1"/>
  <c r="AG2" i="1"/>
  <c r="AE2" i="1"/>
  <c r="AF2" i="1" s="1"/>
  <c r="AC2" i="1"/>
  <c r="AD2" i="1" s="1"/>
  <c r="AI2" i="1" s="1"/>
  <c r="M16" i="1"/>
  <c r="M15" i="1"/>
  <c r="M13" i="1"/>
  <c r="M14" i="1" s="1"/>
  <c r="M11" i="1"/>
  <c r="M12" i="1" s="1"/>
  <c r="AD10" i="1" l="1"/>
  <c r="AI10" i="1" s="1"/>
  <c r="AB11" i="1"/>
  <c r="AF10" i="1"/>
  <c r="AJ10" i="1" s="1"/>
  <c r="AF8" i="1"/>
  <c r="AJ8" i="1" s="1"/>
  <c r="AF9" i="1"/>
  <c r="AJ9" i="1" s="1"/>
  <c r="AD9" i="1"/>
  <c r="AI9" i="1" s="1"/>
  <c r="AJ2" i="1"/>
  <c r="M17" i="1"/>
  <c r="M7" i="1" s="1"/>
  <c r="M18" i="1"/>
  <c r="M8" i="1" s="1"/>
  <c r="AF11" i="1" l="1"/>
  <c r="AJ11" i="1" s="1"/>
  <c r="AB12" i="1"/>
  <c r="AD11" i="1"/>
  <c r="AI11" i="1" s="1"/>
  <c r="AF12" i="1" l="1"/>
  <c r="AJ12" i="1" s="1"/>
  <c r="AB13" i="1"/>
  <c r="AD12" i="1"/>
  <c r="AI12" i="1" s="1"/>
  <c r="AD13" i="1" l="1"/>
  <c r="AI13" i="1" s="1"/>
  <c r="AF13" i="1"/>
  <c r="AJ13" i="1" s="1"/>
  <c r="AB14" i="1"/>
  <c r="AB15" i="1" l="1"/>
  <c r="AF14" i="1"/>
  <c r="AJ14" i="1" s="1"/>
  <c r="AD14" i="1"/>
  <c r="AI14" i="1" s="1"/>
  <c r="AD15" i="1" l="1"/>
  <c r="AI15" i="1" s="1"/>
  <c r="AB16" i="1"/>
  <c r="AF15" i="1"/>
  <c r="AJ15" i="1" s="1"/>
  <c r="AB17" i="1" l="1"/>
  <c r="AD16" i="1"/>
  <c r="AI16" i="1" s="1"/>
  <c r="AF16" i="1"/>
  <c r="AJ16" i="1" s="1"/>
  <c r="AB18" i="1" l="1"/>
  <c r="AD17" i="1"/>
  <c r="AI17" i="1" s="1"/>
  <c r="AF17" i="1"/>
  <c r="AJ17" i="1" s="1"/>
  <c r="AB19" i="1" l="1"/>
  <c r="AF18" i="1"/>
  <c r="AJ18" i="1" s="1"/>
  <c r="AD18" i="1"/>
  <c r="AI18" i="1" s="1"/>
  <c r="AF19" i="1" l="1"/>
  <c r="AJ19" i="1" s="1"/>
  <c r="AB20" i="1"/>
  <c r="AD19" i="1"/>
  <c r="AI19" i="1" s="1"/>
  <c r="AF20" i="1" l="1"/>
  <c r="AJ20" i="1" s="1"/>
  <c r="AB21" i="1"/>
  <c r="AD20" i="1"/>
  <c r="AI20" i="1" s="1"/>
  <c r="AD21" i="1" l="1"/>
  <c r="AI21" i="1" s="1"/>
  <c r="AF21" i="1"/>
  <c r="AJ21" i="1" s="1"/>
  <c r="AB22" i="1"/>
  <c r="AF22" i="1" l="1"/>
  <c r="AJ22" i="1" s="1"/>
  <c r="AB23" i="1"/>
  <c r="AD22" i="1"/>
  <c r="AI22" i="1" s="1"/>
  <c r="AF23" i="1" l="1"/>
  <c r="AJ23" i="1" s="1"/>
  <c r="AB24" i="1"/>
  <c r="AD23" i="1"/>
  <c r="AI23" i="1" s="1"/>
  <c r="AF24" i="1" l="1"/>
  <c r="AJ24" i="1" s="1"/>
  <c r="AB25" i="1"/>
  <c r="AD24" i="1"/>
  <c r="AI24" i="1" s="1"/>
  <c r="AB26" i="1" l="1"/>
  <c r="AD25" i="1"/>
  <c r="AI25" i="1" s="1"/>
  <c r="AF25" i="1"/>
  <c r="AJ25" i="1" s="1"/>
  <c r="AD26" i="1" l="1"/>
  <c r="AI26" i="1" s="1"/>
  <c r="AB27" i="1"/>
  <c r="AF26" i="1"/>
  <c r="AJ26" i="1" s="1"/>
  <c r="AB28" i="1" l="1"/>
  <c r="AD27" i="1"/>
  <c r="AI27" i="1" s="1"/>
  <c r="AF27" i="1"/>
  <c r="AJ27" i="1" s="1"/>
  <c r="AB29" i="1" l="1"/>
  <c r="AD28" i="1"/>
  <c r="AI28" i="1" s="1"/>
  <c r="AF28" i="1"/>
  <c r="AJ28" i="1" s="1"/>
  <c r="AD29" i="1" l="1"/>
  <c r="AI29" i="1" s="1"/>
  <c r="AF29" i="1"/>
  <c r="AJ29" i="1" s="1"/>
  <c r="AB30" i="1"/>
  <c r="AD30" i="1" l="1"/>
  <c r="AI30" i="1" s="1"/>
  <c r="AF30" i="1"/>
  <c r="AJ30" i="1" s="1"/>
  <c r="AB31" i="1"/>
  <c r="AF31" i="1" l="1"/>
  <c r="AJ31" i="1" s="1"/>
  <c r="AB32" i="1"/>
  <c r="AD31" i="1"/>
  <c r="AI31" i="1" s="1"/>
  <c r="AD32" i="1" l="1"/>
  <c r="AI32" i="1" s="1"/>
  <c r="AF32" i="1"/>
  <c r="AJ32" i="1" s="1"/>
  <c r="AB33" i="1"/>
  <c r="AB34" i="1" l="1"/>
  <c r="AD33" i="1"/>
  <c r="AI33" i="1" s="1"/>
  <c r="AF33" i="1"/>
  <c r="AJ33" i="1" s="1"/>
  <c r="AB35" i="1" l="1"/>
  <c r="AF34" i="1"/>
  <c r="AJ34" i="1" s="1"/>
  <c r="AD34" i="1"/>
  <c r="AI34" i="1" s="1"/>
  <c r="AF35" i="1" l="1"/>
  <c r="AJ35" i="1" s="1"/>
  <c r="AB36" i="1"/>
  <c r="AD35" i="1"/>
  <c r="AI35" i="1" s="1"/>
  <c r="AB37" i="1" l="1"/>
  <c r="AD36" i="1"/>
  <c r="AI36" i="1" s="1"/>
  <c r="AF36" i="1"/>
  <c r="AJ36" i="1" s="1"/>
  <c r="AD37" i="1" l="1"/>
  <c r="AI37" i="1" s="1"/>
  <c r="AF37" i="1"/>
  <c r="AJ37" i="1" s="1"/>
</calcChain>
</file>

<file path=xl/sharedStrings.xml><?xml version="1.0" encoding="utf-8"?>
<sst xmlns="http://schemas.openxmlformats.org/spreadsheetml/2006/main" count="80" uniqueCount="30">
  <si>
    <t>minutes</t>
  </si>
  <si>
    <t>form</t>
  </si>
  <si>
    <t>meanDis</t>
  </si>
  <si>
    <t>seDis</t>
  </si>
  <si>
    <t>lbDis</t>
  </si>
  <si>
    <t>ubDis</t>
  </si>
  <si>
    <t>minDis</t>
  </si>
  <si>
    <t>maxDis</t>
  </si>
  <si>
    <t>Reference</t>
  </si>
  <si>
    <t>Test1</t>
  </si>
  <si>
    <t>Test2</t>
  </si>
  <si>
    <t>Test3</t>
  </si>
  <si>
    <t>Test4</t>
  </si>
  <si>
    <t>Test5</t>
  </si>
  <si>
    <t>y_2</t>
  </si>
  <si>
    <t>y_3</t>
  </si>
  <si>
    <t>y_4</t>
  </si>
  <si>
    <t>y_5</t>
  </si>
  <si>
    <t>n</t>
  </si>
  <si>
    <t>mean</t>
  </si>
  <si>
    <t>sum</t>
  </si>
  <si>
    <t>SE</t>
  </si>
  <si>
    <t>SS_YY</t>
  </si>
  <si>
    <t>min</t>
  </si>
  <si>
    <t>max</t>
  </si>
  <si>
    <t>sum*</t>
  </si>
  <si>
    <t>SS_YY*</t>
  </si>
  <si>
    <t>sum-sum*</t>
  </si>
  <si>
    <t>SS_yy-SS_YY*</t>
  </si>
  <si>
    <t>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</si>
</sst>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7"/>
  <sheetViews>
    <sheetView tabSelected="1" topLeftCell="I1" workbookViewId="0">
      <selection activeCell="X9" sqref="X9"/>
    </sheetView>
  </sheetViews>
  <sheetFormatPr defaultRowHeight="15" x14ac:dyDescent="0.25"/>
  <sheetData>
    <row r="1" spans="1:3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P1" t="s">
        <v>14</v>
      </c>
      <c r="Q1">
        <v>22.738533239163303</v>
      </c>
      <c r="R1">
        <v>26.549427394824935</v>
      </c>
      <c r="T1" t="s">
        <v>14</v>
      </c>
      <c r="U1" t="s">
        <v>15</v>
      </c>
      <c r="V1" t="s">
        <v>16</v>
      </c>
      <c r="W1" t="s">
        <v>17</v>
      </c>
      <c r="Y1" t="s">
        <v>27</v>
      </c>
      <c r="Z1" t="s">
        <v>28</v>
      </c>
      <c r="AB1" t="s">
        <v>18</v>
      </c>
      <c r="AC1" t="s">
        <v>19</v>
      </c>
      <c r="AD1" t="s">
        <v>20</v>
      </c>
      <c r="AE1" t="s">
        <v>21</v>
      </c>
      <c r="AF1" t="s">
        <v>22</v>
      </c>
      <c r="AG1" t="s">
        <v>23</v>
      </c>
      <c r="AH1" t="s">
        <v>24</v>
      </c>
      <c r="AI1" t="s">
        <v>25</v>
      </c>
      <c r="AJ1" t="s">
        <v>26</v>
      </c>
    </row>
    <row r="2" spans="1:36" x14ac:dyDescent="0.25">
      <c r="A2">
        <v>5</v>
      </c>
      <c r="B2" t="s">
        <v>8</v>
      </c>
      <c r="C2">
        <v>24.7</v>
      </c>
      <c r="D2">
        <v>1.24</v>
      </c>
      <c r="E2">
        <v>21.5</v>
      </c>
      <c r="F2">
        <v>27.9</v>
      </c>
      <c r="G2">
        <v>20.2</v>
      </c>
      <c r="H2">
        <v>28.7</v>
      </c>
      <c r="P2" t="s">
        <v>15</v>
      </c>
      <c r="Q2">
        <v>24.105292531866436</v>
      </c>
      <c r="R2">
        <v>29.285924994436428</v>
      </c>
      <c r="T2">
        <v>26.976912821963602</v>
      </c>
      <c r="U2">
        <v>24.889451567269131</v>
      </c>
      <c r="V2">
        <v>22.550811515174928</v>
      </c>
      <c r="W2">
        <v>24.882823095592332</v>
      </c>
      <c r="Y2">
        <f>SUM(T2:W2)-AI2</f>
        <v>-9.9999999747524271E-7</v>
      </c>
      <c r="Z2">
        <f>ABS((T2-AC2)^2+(U2-AC2)^2+(V2-AC2)^2+(W2-AC2)^2-AJ2)</f>
        <v>5.3406772503663547E-3</v>
      </c>
      <c r="AB2">
        <v>6</v>
      </c>
      <c r="AC2">
        <f>C2</f>
        <v>24.7</v>
      </c>
      <c r="AD2">
        <f>AB2*AC2</f>
        <v>148.19999999999999</v>
      </c>
      <c r="AE2">
        <f>D2</f>
        <v>1.24</v>
      </c>
      <c r="AF2">
        <f>AB2*(AB2-1)*AE2^2</f>
        <v>46.128</v>
      </c>
      <c r="AG2">
        <f>G2</f>
        <v>20.2</v>
      </c>
      <c r="AH2">
        <f>H2</f>
        <v>28.7</v>
      </c>
      <c r="AI2">
        <f>AD2-AG2-AH2</f>
        <v>99.299999999999983</v>
      </c>
      <c r="AJ2">
        <f>AF2-(AG2-AC2)^2-(AH2-AC2)^2</f>
        <v>9.8780000000000001</v>
      </c>
    </row>
    <row r="3" spans="1:36" x14ac:dyDescent="0.25">
      <c r="A3">
        <v>5</v>
      </c>
      <c r="B3" t="s">
        <v>9</v>
      </c>
      <c r="C3">
        <v>29.8</v>
      </c>
      <c r="D3">
        <v>1.22</v>
      </c>
      <c r="E3">
        <v>26.6</v>
      </c>
      <c r="F3">
        <v>32.9</v>
      </c>
      <c r="G3">
        <v>26.1</v>
      </c>
      <c r="H3">
        <v>33.200000000000003</v>
      </c>
      <c r="L3" t="s">
        <v>14</v>
      </c>
      <c r="M3">
        <v>24.257222845550977</v>
      </c>
      <c r="P3" t="s">
        <v>16</v>
      </c>
      <c r="Q3">
        <v>25.520488913614049</v>
      </c>
      <c r="R3">
        <v>31.431808825762953</v>
      </c>
      <c r="T3">
        <v>33.198342080608185</v>
      </c>
      <c r="U3">
        <v>30.223562148794958</v>
      </c>
      <c r="V3">
        <v>27.184073761344841</v>
      </c>
      <c r="W3">
        <v>28.894022009252033</v>
      </c>
      <c r="Y3">
        <f t="shared" ref="Y3:Y37" si="0">SUM(T3:W3)-AI3</f>
        <v>0</v>
      </c>
      <c r="Z3">
        <f t="shared" ref="Z3:Z37" si="1">ABS((T3-AC3)^2+(U3-AC3)^2+(V3-AC3)^2+(W3-AC3)^2-AJ3)</f>
        <v>1.0000003471571262E-2</v>
      </c>
      <c r="AB3">
        <f>AB2</f>
        <v>6</v>
      </c>
      <c r="AC3">
        <f t="shared" ref="AC3:AC37" si="2">C3</f>
        <v>29.8</v>
      </c>
      <c r="AD3">
        <f t="shared" ref="AD3:AD37" si="3">AB3*AC3</f>
        <v>178.8</v>
      </c>
      <c r="AE3">
        <f t="shared" ref="AE3:AE37" si="4">D3</f>
        <v>1.22</v>
      </c>
      <c r="AF3">
        <f t="shared" ref="AF3:AF37" si="5">AB3*(AB3-1)*AE3^2</f>
        <v>44.652000000000001</v>
      </c>
      <c r="AG3">
        <f t="shared" ref="AG3:AG37" si="6">G3</f>
        <v>26.1</v>
      </c>
      <c r="AH3">
        <f t="shared" ref="AH3:AH37" si="7">H3</f>
        <v>33.200000000000003</v>
      </c>
      <c r="AI3">
        <f t="shared" ref="AI3:AI37" si="8">AD3-AG3-AH3</f>
        <v>119.50000000000001</v>
      </c>
      <c r="AJ3">
        <f t="shared" ref="AJ3:AJ37" si="9">AF3-(AG3-AC3)^2-(AH3-AC3)^2</f>
        <v>19.401999999999994</v>
      </c>
    </row>
    <row r="4" spans="1:36" x14ac:dyDescent="0.25">
      <c r="A4">
        <v>5</v>
      </c>
      <c r="B4" t="s">
        <v>10</v>
      </c>
      <c r="C4">
        <v>29.7</v>
      </c>
      <c r="D4">
        <v>2.29</v>
      </c>
      <c r="E4">
        <v>23.8</v>
      </c>
      <c r="F4">
        <v>35.6</v>
      </c>
      <c r="G4">
        <v>22.8</v>
      </c>
      <c r="H4">
        <v>37.5</v>
      </c>
      <c r="L4" t="s">
        <v>15</v>
      </c>
      <c r="M4">
        <v>28.484917976636268</v>
      </c>
      <c r="P4" t="s">
        <v>17</v>
      </c>
      <c r="Q4">
        <v>26.935685315356189</v>
      </c>
      <c r="R4">
        <v>32.232838784975691</v>
      </c>
      <c r="T4">
        <v>35.274347075492628</v>
      </c>
      <c r="U4">
        <v>27.744267090197443</v>
      </c>
      <c r="V4">
        <v>26.070323174205406</v>
      </c>
      <c r="W4">
        <v>28.811062660104501</v>
      </c>
      <c r="Y4">
        <f t="shared" si="0"/>
        <v>0</v>
      </c>
      <c r="Z4">
        <f t="shared" si="1"/>
        <v>1.0000013491215043E-2</v>
      </c>
      <c r="AB4">
        <f t="shared" ref="AB4:AB37" si="10">AB3</f>
        <v>6</v>
      </c>
      <c r="AC4">
        <f t="shared" si="2"/>
        <v>29.7</v>
      </c>
      <c r="AD4">
        <f t="shared" si="3"/>
        <v>178.2</v>
      </c>
      <c r="AE4">
        <f t="shared" si="4"/>
        <v>2.29</v>
      </c>
      <c r="AF4">
        <f t="shared" si="5"/>
        <v>157.32300000000001</v>
      </c>
      <c r="AG4">
        <f t="shared" si="6"/>
        <v>22.8</v>
      </c>
      <c r="AH4">
        <f t="shared" si="7"/>
        <v>37.5</v>
      </c>
      <c r="AI4">
        <f t="shared" si="8"/>
        <v>117.89999999999998</v>
      </c>
      <c r="AJ4">
        <f t="shared" si="9"/>
        <v>48.873000000000012</v>
      </c>
    </row>
    <row r="5" spans="1:36" x14ac:dyDescent="0.25">
      <c r="A5">
        <v>5</v>
      </c>
      <c r="B5" t="s">
        <v>11</v>
      </c>
      <c r="C5">
        <v>29</v>
      </c>
      <c r="D5">
        <v>1.1100000000000001</v>
      </c>
      <c r="E5">
        <v>26.2</v>
      </c>
      <c r="F5">
        <v>31.9</v>
      </c>
      <c r="G5">
        <v>26.6</v>
      </c>
      <c r="H5">
        <v>32.700000000000003</v>
      </c>
      <c r="L5" t="s">
        <v>16</v>
      </c>
      <c r="M5">
        <v>31.803199637061287</v>
      </c>
      <c r="T5">
        <v>31.434144727625327</v>
      </c>
      <c r="U5">
        <v>28.835729432819679</v>
      </c>
      <c r="V5">
        <v>25.603557445336971</v>
      </c>
      <c r="W5">
        <v>28.826568394218015</v>
      </c>
      <c r="Y5">
        <f t="shared" si="0"/>
        <v>0</v>
      </c>
      <c r="Z5">
        <f t="shared" si="1"/>
        <v>4.9459232779689444E-3</v>
      </c>
      <c r="AB5">
        <f t="shared" si="10"/>
        <v>6</v>
      </c>
      <c r="AC5">
        <f t="shared" si="2"/>
        <v>29</v>
      </c>
      <c r="AD5">
        <f t="shared" si="3"/>
        <v>174</v>
      </c>
      <c r="AE5">
        <f t="shared" si="4"/>
        <v>1.1100000000000001</v>
      </c>
      <c r="AF5">
        <f t="shared" si="5"/>
        <v>36.963000000000008</v>
      </c>
      <c r="AG5">
        <f t="shared" si="6"/>
        <v>26.6</v>
      </c>
      <c r="AH5">
        <f t="shared" si="7"/>
        <v>32.700000000000003</v>
      </c>
      <c r="AI5">
        <f t="shared" si="8"/>
        <v>114.7</v>
      </c>
      <c r="AJ5">
        <f t="shared" si="9"/>
        <v>17.512999999999991</v>
      </c>
    </row>
    <row r="6" spans="1:36" x14ac:dyDescent="0.25">
      <c r="A6">
        <v>5</v>
      </c>
      <c r="B6" t="s">
        <v>12</v>
      </c>
      <c r="C6">
        <v>24.1</v>
      </c>
      <c r="D6">
        <v>0.8</v>
      </c>
      <c r="E6">
        <v>22</v>
      </c>
      <c r="F6">
        <v>26.1</v>
      </c>
      <c r="G6">
        <v>22.4</v>
      </c>
      <c r="H6">
        <v>27.7</v>
      </c>
      <c r="L6" t="s">
        <v>17</v>
      </c>
      <c r="M6">
        <v>33.354658540751451</v>
      </c>
      <c r="T6">
        <v>24.880498172403048</v>
      </c>
      <c r="U6">
        <v>23.388945990660552</v>
      </c>
      <c r="V6">
        <v>23.506346516922811</v>
      </c>
      <c r="W6">
        <v>22.7242093200136</v>
      </c>
      <c r="Y6">
        <f t="shared" si="0"/>
        <v>0</v>
      </c>
      <c r="Z6">
        <f t="shared" si="1"/>
        <v>9.9996544293157186E-3</v>
      </c>
      <c r="AB6">
        <f t="shared" si="10"/>
        <v>6</v>
      </c>
      <c r="AC6">
        <f t="shared" si="2"/>
        <v>24.1</v>
      </c>
      <c r="AD6">
        <f t="shared" si="3"/>
        <v>144.60000000000002</v>
      </c>
      <c r="AE6">
        <f t="shared" si="4"/>
        <v>0.8</v>
      </c>
      <c r="AF6">
        <f t="shared" si="5"/>
        <v>19.200000000000003</v>
      </c>
      <c r="AG6">
        <f t="shared" si="6"/>
        <v>22.4</v>
      </c>
      <c r="AH6">
        <f t="shared" si="7"/>
        <v>27.7</v>
      </c>
      <c r="AI6">
        <f t="shared" si="8"/>
        <v>94.500000000000014</v>
      </c>
      <c r="AJ6">
        <f t="shared" si="9"/>
        <v>3.3500000000000103</v>
      </c>
    </row>
    <row r="7" spans="1:36" x14ac:dyDescent="0.25">
      <c r="A7">
        <v>5</v>
      </c>
      <c r="B7" t="s">
        <v>13</v>
      </c>
      <c r="C7">
        <v>16.7</v>
      </c>
      <c r="D7">
        <v>1.51</v>
      </c>
      <c r="E7">
        <v>12.8</v>
      </c>
      <c r="F7">
        <v>20.5</v>
      </c>
      <c r="G7">
        <v>12.8</v>
      </c>
      <c r="H7">
        <v>37.5</v>
      </c>
      <c r="L7" t="s">
        <v>27</v>
      </c>
      <c r="M7">
        <f>SUM(M3:M6)-M17</f>
        <v>-9.9999999747524271E-7</v>
      </c>
      <c r="T7">
        <v>16.200000001533517</v>
      </c>
      <c r="U7">
        <v>16.20000000482305</v>
      </c>
      <c r="V7">
        <v>16.200000014466479</v>
      </c>
      <c r="W7">
        <v>16.200000007222638</v>
      </c>
      <c r="X7" t="s">
        <v>29</v>
      </c>
      <c r="Y7">
        <f t="shared" si="0"/>
        <v>4.9000000280456959</v>
      </c>
      <c r="Z7">
        <f t="shared" si="1"/>
        <v>64.446999971954313</v>
      </c>
      <c r="AB7">
        <f t="shared" si="10"/>
        <v>6</v>
      </c>
      <c r="AC7">
        <f t="shared" si="2"/>
        <v>16.7</v>
      </c>
      <c r="AD7">
        <f t="shared" si="3"/>
        <v>100.19999999999999</v>
      </c>
      <c r="AE7">
        <f t="shared" si="4"/>
        <v>1.51</v>
      </c>
      <c r="AF7">
        <f t="shared" si="5"/>
        <v>68.403000000000006</v>
      </c>
      <c r="AG7">
        <f t="shared" si="6"/>
        <v>12.8</v>
      </c>
      <c r="AH7">
        <v>27.5</v>
      </c>
      <c r="AI7">
        <f t="shared" si="8"/>
        <v>59.899999999999991</v>
      </c>
      <c r="AJ7">
        <f t="shared" si="9"/>
        <v>-63.446999999999996</v>
      </c>
    </row>
    <row r="8" spans="1:36" x14ac:dyDescent="0.25">
      <c r="A8">
        <v>10</v>
      </c>
      <c r="B8" t="s">
        <v>8</v>
      </c>
      <c r="C8">
        <v>53.6</v>
      </c>
      <c r="D8">
        <v>1.88</v>
      </c>
      <c r="E8">
        <v>48.8</v>
      </c>
      <c r="F8">
        <v>58.4</v>
      </c>
      <c r="G8">
        <v>45.9</v>
      </c>
      <c r="H8">
        <v>60.2</v>
      </c>
      <c r="L8" t="s">
        <v>28</v>
      </c>
      <c r="M8">
        <f>ABS((M3-M11)^2+(M4-M11)^2+(M5-M11)^2+(M6-M11)^2-M18)</f>
        <v>7.2252393161491568E-3</v>
      </c>
      <c r="T8">
        <v>55.330443230524516</v>
      </c>
      <c r="U8">
        <v>53.480531672891665</v>
      </c>
      <c r="V8">
        <v>53.20926883196443</v>
      </c>
      <c r="W8">
        <v>53.479756264619425</v>
      </c>
      <c r="Y8">
        <f t="shared" si="0"/>
        <v>0</v>
      </c>
      <c r="Z8">
        <f t="shared" si="1"/>
        <v>6.1641431770400601E-3</v>
      </c>
      <c r="AB8">
        <f t="shared" si="10"/>
        <v>6</v>
      </c>
      <c r="AC8">
        <f t="shared" si="2"/>
        <v>53.6</v>
      </c>
      <c r="AD8">
        <f t="shared" si="3"/>
        <v>321.60000000000002</v>
      </c>
      <c r="AE8">
        <f t="shared" si="4"/>
        <v>1.88</v>
      </c>
      <c r="AF8">
        <f t="shared" si="5"/>
        <v>106.032</v>
      </c>
      <c r="AG8">
        <f t="shared" si="6"/>
        <v>45.9</v>
      </c>
      <c r="AH8">
        <f t="shared" si="7"/>
        <v>60.2</v>
      </c>
      <c r="AI8">
        <f t="shared" si="8"/>
        <v>215.50000000000006</v>
      </c>
      <c r="AJ8">
        <f t="shared" si="9"/>
        <v>3.1819999999999382</v>
      </c>
    </row>
    <row r="9" spans="1:36" x14ac:dyDescent="0.25">
      <c r="A9">
        <v>10</v>
      </c>
      <c r="B9" t="s">
        <v>9</v>
      </c>
      <c r="C9">
        <v>61.4</v>
      </c>
      <c r="D9">
        <v>1.38</v>
      </c>
      <c r="E9">
        <v>57.8</v>
      </c>
      <c r="F9">
        <v>64.900000000000006</v>
      </c>
      <c r="G9">
        <v>56.4</v>
      </c>
      <c r="H9">
        <v>64.3</v>
      </c>
      <c r="T9">
        <v>26.976912821963602</v>
      </c>
      <c r="U9">
        <v>24.889451567269131</v>
      </c>
      <c r="V9">
        <v>22.550811515174928</v>
      </c>
      <c r="W9">
        <v>24.882823095592332</v>
      </c>
      <c r="X9" t="s">
        <v>29</v>
      </c>
      <c r="Y9">
        <f t="shared" si="0"/>
        <v>-148.400001</v>
      </c>
      <c r="Z9">
        <f t="shared" si="1"/>
        <v>5337.0107327227506</v>
      </c>
      <c r="AB9">
        <f t="shared" si="10"/>
        <v>6</v>
      </c>
      <c r="AC9">
        <f t="shared" si="2"/>
        <v>61.4</v>
      </c>
      <c r="AD9">
        <f t="shared" si="3"/>
        <v>368.4</v>
      </c>
      <c r="AE9">
        <f t="shared" si="4"/>
        <v>1.38</v>
      </c>
      <c r="AF9">
        <f t="shared" si="5"/>
        <v>57.131999999999991</v>
      </c>
      <c r="AG9">
        <f t="shared" si="6"/>
        <v>56.4</v>
      </c>
      <c r="AH9">
        <f t="shared" si="7"/>
        <v>64.3</v>
      </c>
      <c r="AI9">
        <f t="shared" si="8"/>
        <v>247.7</v>
      </c>
      <c r="AJ9">
        <f t="shared" si="9"/>
        <v>23.722000000000001</v>
      </c>
    </row>
    <row r="10" spans="1:36" x14ac:dyDescent="0.25">
      <c r="A10">
        <v>10</v>
      </c>
      <c r="B10" t="s">
        <v>10</v>
      </c>
      <c r="C10">
        <v>68.3</v>
      </c>
      <c r="D10">
        <v>2.88</v>
      </c>
      <c r="E10">
        <v>60.9</v>
      </c>
      <c r="F10">
        <v>75.7</v>
      </c>
      <c r="G10">
        <v>59.9</v>
      </c>
      <c r="H10">
        <v>76.8</v>
      </c>
      <c r="L10" t="s">
        <v>18</v>
      </c>
      <c r="M10">
        <v>6</v>
      </c>
      <c r="T10">
        <v>26.976912821963602</v>
      </c>
      <c r="U10">
        <v>24.889451567269131</v>
      </c>
      <c r="V10">
        <v>22.550811515174928</v>
      </c>
      <c r="W10">
        <v>24.882823095592332</v>
      </c>
      <c r="Y10">
        <f t="shared" si="0"/>
        <v>-173.80000099999998</v>
      </c>
      <c r="Z10">
        <f t="shared" si="1"/>
        <v>7464.0907465227483</v>
      </c>
      <c r="AB10">
        <f t="shared" si="10"/>
        <v>6</v>
      </c>
      <c r="AC10">
        <f t="shared" si="2"/>
        <v>68.3</v>
      </c>
      <c r="AD10">
        <f t="shared" si="3"/>
        <v>409.79999999999995</v>
      </c>
      <c r="AE10">
        <f t="shared" si="4"/>
        <v>2.88</v>
      </c>
      <c r="AF10">
        <f t="shared" si="5"/>
        <v>248.83199999999999</v>
      </c>
      <c r="AG10">
        <f t="shared" si="6"/>
        <v>59.9</v>
      </c>
      <c r="AH10">
        <f t="shared" si="7"/>
        <v>76.8</v>
      </c>
      <c r="AI10">
        <f t="shared" si="8"/>
        <v>273.09999999999997</v>
      </c>
      <c r="AJ10">
        <f t="shared" si="9"/>
        <v>106.02200000000002</v>
      </c>
    </row>
    <row r="11" spans="1:36" x14ac:dyDescent="0.25">
      <c r="A11">
        <v>10</v>
      </c>
      <c r="B11" t="s">
        <v>11</v>
      </c>
      <c r="C11">
        <v>60.1</v>
      </c>
      <c r="D11">
        <v>1.87</v>
      </c>
      <c r="E11">
        <v>55.3</v>
      </c>
      <c r="F11">
        <v>64.900000000000006</v>
      </c>
      <c r="G11">
        <v>53</v>
      </c>
      <c r="H11">
        <v>66.3</v>
      </c>
      <c r="L11" t="s">
        <v>19</v>
      </c>
      <c r="M11">
        <f>C4</f>
        <v>29.7</v>
      </c>
      <c r="T11">
        <v>26.976912821963602</v>
      </c>
      <c r="U11">
        <v>24.889451567269131</v>
      </c>
      <c r="V11">
        <v>22.550811515174928</v>
      </c>
      <c r="W11">
        <v>24.882823095592332</v>
      </c>
      <c r="Y11">
        <f t="shared" si="0"/>
        <v>-142.00000100000003</v>
      </c>
      <c r="Z11">
        <f t="shared" si="1"/>
        <v>4971.0557301227509</v>
      </c>
      <c r="AB11">
        <f t="shared" si="10"/>
        <v>6</v>
      </c>
      <c r="AC11">
        <f t="shared" si="2"/>
        <v>60.1</v>
      </c>
      <c r="AD11">
        <f t="shared" si="3"/>
        <v>360.6</v>
      </c>
      <c r="AE11">
        <f t="shared" si="4"/>
        <v>1.87</v>
      </c>
      <c r="AF11">
        <f t="shared" si="5"/>
        <v>104.90700000000001</v>
      </c>
      <c r="AG11">
        <f t="shared" si="6"/>
        <v>53</v>
      </c>
      <c r="AH11">
        <f t="shared" si="7"/>
        <v>66.3</v>
      </c>
      <c r="AI11">
        <f t="shared" si="8"/>
        <v>241.3</v>
      </c>
      <c r="AJ11">
        <f t="shared" si="9"/>
        <v>16.057000000000045</v>
      </c>
    </row>
    <row r="12" spans="1:36" x14ac:dyDescent="0.25">
      <c r="A12">
        <v>10</v>
      </c>
      <c r="B12" t="s">
        <v>12</v>
      </c>
      <c r="C12">
        <v>55.8</v>
      </c>
      <c r="D12">
        <v>1.49</v>
      </c>
      <c r="E12">
        <v>51.9</v>
      </c>
      <c r="F12">
        <v>59.6</v>
      </c>
      <c r="G12">
        <v>50.8</v>
      </c>
      <c r="H12">
        <v>61.4</v>
      </c>
      <c r="L12" t="s">
        <v>20</v>
      </c>
      <c r="M12">
        <f>M10*M11</f>
        <v>178.2</v>
      </c>
      <c r="T12">
        <v>26.976912821963602</v>
      </c>
      <c r="U12">
        <v>24.889451567269131</v>
      </c>
      <c r="V12">
        <v>22.550811515174928</v>
      </c>
      <c r="W12">
        <v>24.882823095592332</v>
      </c>
      <c r="Y12">
        <f t="shared" si="0"/>
        <v>-123.30000099999995</v>
      </c>
      <c r="Z12">
        <f t="shared" si="1"/>
        <v>3837.3697215227494</v>
      </c>
      <c r="AB12">
        <f t="shared" si="10"/>
        <v>6</v>
      </c>
      <c r="AC12">
        <f t="shared" si="2"/>
        <v>55.8</v>
      </c>
      <c r="AD12">
        <f t="shared" si="3"/>
        <v>334.79999999999995</v>
      </c>
      <c r="AE12">
        <f t="shared" si="4"/>
        <v>1.49</v>
      </c>
      <c r="AF12">
        <f t="shared" si="5"/>
        <v>66.602999999999994</v>
      </c>
      <c r="AG12">
        <f t="shared" si="6"/>
        <v>50.8</v>
      </c>
      <c r="AH12">
        <f t="shared" si="7"/>
        <v>61.4</v>
      </c>
      <c r="AI12">
        <f t="shared" si="8"/>
        <v>222.59999999999994</v>
      </c>
      <c r="AJ12">
        <f t="shared" si="9"/>
        <v>10.242999999999977</v>
      </c>
    </row>
    <row r="13" spans="1:36" x14ac:dyDescent="0.25">
      <c r="A13">
        <v>10</v>
      </c>
      <c r="B13" t="s">
        <v>13</v>
      </c>
      <c r="C13">
        <v>48.1</v>
      </c>
      <c r="D13">
        <v>1.75</v>
      </c>
      <c r="E13">
        <v>43.6</v>
      </c>
      <c r="F13">
        <v>52.6</v>
      </c>
      <c r="G13">
        <v>42.8</v>
      </c>
      <c r="H13">
        <v>52.2</v>
      </c>
      <c r="L13" t="s">
        <v>21</v>
      </c>
      <c r="M13">
        <f>D4</f>
        <v>2.29</v>
      </c>
      <c r="T13">
        <v>26.976912821963602</v>
      </c>
      <c r="U13">
        <v>24.889451567269131</v>
      </c>
      <c r="V13">
        <v>22.550811515174928</v>
      </c>
      <c r="W13">
        <v>24.882823095592332</v>
      </c>
      <c r="Y13">
        <f t="shared" si="0"/>
        <v>-94.300001000000037</v>
      </c>
      <c r="Z13">
        <f t="shared" si="1"/>
        <v>2129.7377061227503</v>
      </c>
      <c r="AB13">
        <f t="shared" si="10"/>
        <v>6</v>
      </c>
      <c r="AC13">
        <f t="shared" si="2"/>
        <v>48.1</v>
      </c>
      <c r="AD13">
        <f t="shared" si="3"/>
        <v>288.60000000000002</v>
      </c>
      <c r="AE13">
        <f t="shared" si="4"/>
        <v>1.75</v>
      </c>
      <c r="AF13">
        <f t="shared" si="5"/>
        <v>91.875</v>
      </c>
      <c r="AG13">
        <f t="shared" si="6"/>
        <v>42.8</v>
      </c>
      <c r="AH13">
        <f t="shared" si="7"/>
        <v>52.2</v>
      </c>
      <c r="AI13">
        <f t="shared" si="8"/>
        <v>193.60000000000002</v>
      </c>
      <c r="AJ13">
        <f t="shared" si="9"/>
        <v>46.974999999999937</v>
      </c>
    </row>
    <row r="14" spans="1:36" x14ac:dyDescent="0.25">
      <c r="A14">
        <v>15</v>
      </c>
      <c r="B14" t="s">
        <v>8</v>
      </c>
      <c r="C14">
        <v>75.5</v>
      </c>
      <c r="D14">
        <v>2.36</v>
      </c>
      <c r="E14">
        <v>69.400000000000006</v>
      </c>
      <c r="F14">
        <v>81.5</v>
      </c>
      <c r="G14">
        <v>65.900000000000006</v>
      </c>
      <c r="H14">
        <v>82.9</v>
      </c>
      <c r="L14" t="s">
        <v>22</v>
      </c>
      <c r="M14">
        <f>M10*(M10-1)*M13^2</f>
        <v>157.32300000000001</v>
      </c>
      <c r="T14">
        <v>26.976912821963602</v>
      </c>
      <c r="U14">
        <v>24.889451567269131</v>
      </c>
      <c r="V14">
        <v>22.550811515174928</v>
      </c>
      <c r="W14">
        <v>24.882823095592332</v>
      </c>
      <c r="Y14">
        <f t="shared" si="0"/>
        <v>-204.90000100000006</v>
      </c>
      <c r="Z14">
        <f t="shared" si="1"/>
        <v>10261.46476092275</v>
      </c>
      <c r="AB14">
        <f t="shared" si="10"/>
        <v>6</v>
      </c>
      <c r="AC14">
        <f t="shared" si="2"/>
        <v>75.5</v>
      </c>
      <c r="AD14">
        <f t="shared" si="3"/>
        <v>453</v>
      </c>
      <c r="AE14">
        <f t="shared" si="4"/>
        <v>2.36</v>
      </c>
      <c r="AF14">
        <f t="shared" si="5"/>
        <v>167.08799999999999</v>
      </c>
      <c r="AG14">
        <f t="shared" si="6"/>
        <v>65.900000000000006</v>
      </c>
      <c r="AH14">
        <f t="shared" si="7"/>
        <v>82.9</v>
      </c>
      <c r="AI14">
        <f t="shared" si="8"/>
        <v>304.20000000000005</v>
      </c>
      <c r="AJ14">
        <f t="shared" si="9"/>
        <v>20.168000000000013</v>
      </c>
    </row>
    <row r="15" spans="1:36" x14ac:dyDescent="0.25">
      <c r="A15">
        <v>15</v>
      </c>
      <c r="B15" t="s">
        <v>9</v>
      </c>
      <c r="C15">
        <v>85.5</v>
      </c>
      <c r="D15">
        <v>1.48</v>
      </c>
      <c r="E15">
        <v>81.7</v>
      </c>
      <c r="F15">
        <v>89.3</v>
      </c>
      <c r="G15">
        <v>80.5</v>
      </c>
      <c r="H15">
        <v>88.9</v>
      </c>
      <c r="L15" t="s">
        <v>23</v>
      </c>
      <c r="M15">
        <f>G4</f>
        <v>22.8</v>
      </c>
      <c r="T15">
        <v>26.976912821963602</v>
      </c>
      <c r="U15">
        <v>24.889451567269131</v>
      </c>
      <c r="V15">
        <v>22.550811515174928</v>
      </c>
      <c r="W15">
        <v>24.882823095592332</v>
      </c>
      <c r="Y15">
        <f t="shared" si="0"/>
        <v>-244.30000100000004</v>
      </c>
      <c r="Z15">
        <f t="shared" si="1"/>
        <v>14706.480780922751</v>
      </c>
      <c r="AB15">
        <f t="shared" si="10"/>
        <v>6</v>
      </c>
      <c r="AC15">
        <f t="shared" si="2"/>
        <v>85.5</v>
      </c>
      <c r="AD15">
        <f t="shared" si="3"/>
        <v>513</v>
      </c>
      <c r="AE15">
        <f t="shared" si="4"/>
        <v>1.48</v>
      </c>
      <c r="AF15">
        <f t="shared" si="5"/>
        <v>65.712000000000003</v>
      </c>
      <c r="AG15">
        <f t="shared" si="6"/>
        <v>80.5</v>
      </c>
      <c r="AH15">
        <f t="shared" si="7"/>
        <v>88.9</v>
      </c>
      <c r="AI15">
        <f t="shared" si="8"/>
        <v>343.6</v>
      </c>
      <c r="AJ15">
        <f t="shared" si="9"/>
        <v>29.151999999999965</v>
      </c>
    </row>
    <row r="16" spans="1:36" x14ac:dyDescent="0.25">
      <c r="A16">
        <v>15</v>
      </c>
      <c r="B16" t="s">
        <v>10</v>
      </c>
      <c r="C16">
        <v>93.8</v>
      </c>
      <c r="D16">
        <v>2.06</v>
      </c>
      <c r="E16">
        <v>88.5</v>
      </c>
      <c r="F16">
        <v>99.1</v>
      </c>
      <c r="G16">
        <v>87.6</v>
      </c>
      <c r="H16">
        <v>99.2</v>
      </c>
      <c r="L16" t="s">
        <v>24</v>
      </c>
      <c r="M16">
        <f>H4</f>
        <v>37.5</v>
      </c>
      <c r="T16">
        <v>26.976912821963602</v>
      </c>
      <c r="U16">
        <v>24.889451567269131</v>
      </c>
      <c r="V16">
        <v>22.550811515174928</v>
      </c>
      <c r="W16">
        <v>24.882823095592332</v>
      </c>
      <c r="Y16">
        <f t="shared" si="0"/>
        <v>-276.70000099999993</v>
      </c>
      <c r="Z16">
        <f t="shared" si="1"/>
        <v>18980.304797522749</v>
      </c>
      <c r="AB16">
        <f t="shared" si="10"/>
        <v>6</v>
      </c>
      <c r="AC16">
        <f t="shared" si="2"/>
        <v>93.8</v>
      </c>
      <c r="AD16">
        <f t="shared" si="3"/>
        <v>562.79999999999995</v>
      </c>
      <c r="AE16">
        <f t="shared" si="4"/>
        <v>2.06</v>
      </c>
      <c r="AF16">
        <f t="shared" si="5"/>
        <v>127.30799999999999</v>
      </c>
      <c r="AG16">
        <f t="shared" si="6"/>
        <v>87.6</v>
      </c>
      <c r="AH16">
        <f t="shared" si="7"/>
        <v>99.2</v>
      </c>
      <c r="AI16">
        <f t="shared" si="8"/>
        <v>375.99999999999994</v>
      </c>
      <c r="AJ16">
        <f t="shared" si="9"/>
        <v>59.707999999999906</v>
      </c>
    </row>
    <row r="17" spans="1:36" x14ac:dyDescent="0.25">
      <c r="A17">
        <v>15</v>
      </c>
      <c r="B17" t="s">
        <v>11</v>
      </c>
      <c r="C17">
        <v>86.3</v>
      </c>
      <c r="D17">
        <v>1.78</v>
      </c>
      <c r="E17">
        <v>81.8</v>
      </c>
      <c r="F17">
        <v>90.9</v>
      </c>
      <c r="G17">
        <v>80.5</v>
      </c>
      <c r="H17">
        <v>93.3</v>
      </c>
      <c r="L17" t="s">
        <v>25</v>
      </c>
      <c r="M17">
        <f>M12-M15-M16</f>
        <v>117.89999999999998</v>
      </c>
      <c r="T17">
        <v>26.976912821963602</v>
      </c>
      <c r="U17">
        <v>24.889451567269131</v>
      </c>
      <c r="V17">
        <v>22.550811515174928</v>
      </c>
      <c r="W17">
        <v>24.882823095592332</v>
      </c>
      <c r="Y17">
        <f t="shared" si="0"/>
        <v>-244.70000099999996</v>
      </c>
      <c r="Z17">
        <f t="shared" si="1"/>
        <v>15114.10078252275</v>
      </c>
      <c r="AB17">
        <f t="shared" si="10"/>
        <v>6</v>
      </c>
      <c r="AC17">
        <f t="shared" si="2"/>
        <v>86.3</v>
      </c>
      <c r="AD17">
        <f t="shared" si="3"/>
        <v>517.79999999999995</v>
      </c>
      <c r="AE17">
        <f t="shared" si="4"/>
        <v>1.78</v>
      </c>
      <c r="AF17">
        <f t="shared" si="5"/>
        <v>95.052000000000007</v>
      </c>
      <c r="AG17">
        <f t="shared" si="6"/>
        <v>80.5</v>
      </c>
      <c r="AH17">
        <f t="shared" si="7"/>
        <v>93.3</v>
      </c>
      <c r="AI17">
        <f t="shared" si="8"/>
        <v>343.99999999999994</v>
      </c>
      <c r="AJ17">
        <f t="shared" si="9"/>
        <v>12.412000000000042</v>
      </c>
    </row>
    <row r="18" spans="1:36" x14ac:dyDescent="0.25">
      <c r="A18">
        <v>15</v>
      </c>
      <c r="B18" t="s">
        <v>12</v>
      </c>
      <c r="C18">
        <v>84.3</v>
      </c>
      <c r="D18">
        <v>2.52</v>
      </c>
      <c r="E18">
        <v>77.8</v>
      </c>
      <c r="F18">
        <v>90.7</v>
      </c>
      <c r="G18">
        <v>74.8</v>
      </c>
      <c r="H18">
        <v>90.6</v>
      </c>
      <c r="L18" t="s">
        <v>26</v>
      </c>
      <c r="M18">
        <f>M14-(M15-M11)^2-(M16-M11)^2</f>
        <v>48.873000000000012</v>
      </c>
      <c r="T18">
        <v>26.976912821963602</v>
      </c>
      <c r="U18">
        <v>24.889451567269131</v>
      </c>
      <c r="V18">
        <v>22.550811515174928</v>
      </c>
      <c r="W18">
        <v>24.882823095592332</v>
      </c>
      <c r="Y18">
        <f t="shared" si="0"/>
        <v>-241.10000099999999</v>
      </c>
      <c r="Z18">
        <f t="shared" si="1"/>
        <v>14098.340778522748</v>
      </c>
      <c r="AB18">
        <f t="shared" si="10"/>
        <v>6</v>
      </c>
      <c r="AC18">
        <f t="shared" si="2"/>
        <v>84.3</v>
      </c>
      <c r="AD18">
        <f t="shared" si="3"/>
        <v>505.79999999999995</v>
      </c>
      <c r="AE18">
        <f t="shared" si="4"/>
        <v>2.52</v>
      </c>
      <c r="AF18">
        <f t="shared" si="5"/>
        <v>190.512</v>
      </c>
      <c r="AG18">
        <f t="shared" si="6"/>
        <v>74.8</v>
      </c>
      <c r="AH18">
        <f t="shared" si="7"/>
        <v>90.6</v>
      </c>
      <c r="AI18">
        <f t="shared" si="8"/>
        <v>340.4</v>
      </c>
      <c r="AJ18">
        <f t="shared" si="9"/>
        <v>60.572000000000038</v>
      </c>
    </row>
    <row r="19" spans="1:36" x14ac:dyDescent="0.25">
      <c r="A19">
        <v>15</v>
      </c>
      <c r="B19" t="s">
        <v>13</v>
      </c>
      <c r="C19">
        <v>68.900000000000006</v>
      </c>
      <c r="D19">
        <v>2.1</v>
      </c>
      <c r="E19">
        <v>63.5</v>
      </c>
      <c r="F19">
        <v>74.3</v>
      </c>
      <c r="G19">
        <v>62.3</v>
      </c>
      <c r="H19">
        <v>74.8</v>
      </c>
      <c r="T19">
        <v>26.976912821963602</v>
      </c>
      <c r="U19">
        <v>24.889451567269131</v>
      </c>
      <c r="V19">
        <v>22.550811515174928</v>
      </c>
      <c r="W19">
        <v>24.882823095592332</v>
      </c>
      <c r="Y19">
        <f t="shared" si="0"/>
        <v>-177.00000100000003</v>
      </c>
      <c r="Z19">
        <f t="shared" si="1"/>
        <v>7726.3027477227515</v>
      </c>
      <c r="AB19">
        <f t="shared" si="10"/>
        <v>6</v>
      </c>
      <c r="AC19">
        <f t="shared" si="2"/>
        <v>68.900000000000006</v>
      </c>
      <c r="AD19">
        <f t="shared" si="3"/>
        <v>413.40000000000003</v>
      </c>
      <c r="AE19">
        <f t="shared" si="4"/>
        <v>2.1</v>
      </c>
      <c r="AF19">
        <f t="shared" si="5"/>
        <v>132.30000000000001</v>
      </c>
      <c r="AG19">
        <f t="shared" si="6"/>
        <v>62.3</v>
      </c>
      <c r="AH19">
        <f t="shared" si="7"/>
        <v>74.8</v>
      </c>
      <c r="AI19">
        <f t="shared" si="8"/>
        <v>276.3</v>
      </c>
      <c r="AJ19">
        <f t="shared" si="9"/>
        <v>53.929999999999993</v>
      </c>
    </row>
    <row r="20" spans="1:36" x14ac:dyDescent="0.25">
      <c r="A20">
        <v>20</v>
      </c>
      <c r="B20" t="s">
        <v>8</v>
      </c>
      <c r="C20">
        <v>89.1</v>
      </c>
      <c r="D20">
        <v>2.2200000000000002</v>
      </c>
      <c r="E20">
        <v>83.4</v>
      </c>
      <c r="F20">
        <v>94.8</v>
      </c>
      <c r="G20">
        <v>79.7</v>
      </c>
      <c r="H20">
        <v>93.7</v>
      </c>
      <c r="T20">
        <v>26.976912821963602</v>
      </c>
      <c r="U20">
        <v>24.889451567269131</v>
      </c>
      <c r="V20">
        <v>22.550811515174928</v>
      </c>
      <c r="W20">
        <v>24.882823095592332</v>
      </c>
      <c r="Y20">
        <f t="shared" si="0"/>
        <v>-261.90000099999997</v>
      </c>
      <c r="Z20">
        <f t="shared" si="1"/>
        <v>16496.580788122748</v>
      </c>
      <c r="AB20">
        <f t="shared" si="10"/>
        <v>6</v>
      </c>
      <c r="AC20">
        <f t="shared" si="2"/>
        <v>89.1</v>
      </c>
      <c r="AD20">
        <f t="shared" si="3"/>
        <v>534.59999999999991</v>
      </c>
      <c r="AE20">
        <f t="shared" si="4"/>
        <v>2.2200000000000002</v>
      </c>
      <c r="AF20">
        <f t="shared" si="5"/>
        <v>147.85200000000003</v>
      </c>
      <c r="AG20">
        <f t="shared" si="6"/>
        <v>79.7</v>
      </c>
      <c r="AH20">
        <f t="shared" si="7"/>
        <v>93.7</v>
      </c>
      <c r="AI20">
        <f t="shared" si="8"/>
        <v>361.19999999999993</v>
      </c>
      <c r="AJ20">
        <f t="shared" si="9"/>
        <v>38.332000000000107</v>
      </c>
    </row>
    <row r="21" spans="1:36" x14ac:dyDescent="0.25">
      <c r="A21">
        <v>20</v>
      </c>
      <c r="B21" t="s">
        <v>9</v>
      </c>
      <c r="C21">
        <v>98.5</v>
      </c>
      <c r="D21">
        <v>1.1599999999999999</v>
      </c>
      <c r="E21">
        <v>95.5</v>
      </c>
      <c r="F21">
        <v>101.5</v>
      </c>
      <c r="G21">
        <v>94.3</v>
      </c>
      <c r="H21">
        <v>101.7</v>
      </c>
      <c r="T21">
        <v>26.976912821963602</v>
      </c>
      <c r="U21">
        <v>24.889451567269131</v>
      </c>
      <c r="V21">
        <v>22.550811515174928</v>
      </c>
      <c r="W21">
        <v>24.882823095592332</v>
      </c>
      <c r="Y21">
        <f t="shared" si="0"/>
        <v>-295.70000100000004</v>
      </c>
      <c r="Z21">
        <f t="shared" si="1"/>
        <v>21709.344806922749</v>
      </c>
      <c r="AB21">
        <f t="shared" si="10"/>
        <v>6</v>
      </c>
      <c r="AC21">
        <f t="shared" si="2"/>
        <v>98.5</v>
      </c>
      <c r="AD21">
        <f t="shared" si="3"/>
        <v>591</v>
      </c>
      <c r="AE21">
        <f t="shared" si="4"/>
        <v>1.1599999999999999</v>
      </c>
      <c r="AF21">
        <f t="shared" si="5"/>
        <v>40.367999999999995</v>
      </c>
      <c r="AG21">
        <f t="shared" si="6"/>
        <v>94.3</v>
      </c>
      <c r="AH21">
        <f t="shared" si="7"/>
        <v>101.7</v>
      </c>
      <c r="AI21">
        <f t="shared" si="8"/>
        <v>395</v>
      </c>
      <c r="AJ21">
        <f t="shared" si="9"/>
        <v>12.487999999999952</v>
      </c>
    </row>
    <row r="22" spans="1:36" x14ac:dyDescent="0.25">
      <c r="A22">
        <v>20</v>
      </c>
      <c r="B22" t="s">
        <v>10</v>
      </c>
      <c r="C22">
        <v>104</v>
      </c>
      <c r="D22">
        <v>0.75</v>
      </c>
      <c r="E22">
        <v>102.1</v>
      </c>
      <c r="F22">
        <v>105.9</v>
      </c>
      <c r="G22">
        <v>102</v>
      </c>
      <c r="H22">
        <v>106.5</v>
      </c>
      <c r="T22">
        <v>26.976912821963602</v>
      </c>
      <c r="U22">
        <v>24.889451567269131</v>
      </c>
      <c r="V22">
        <v>22.550811515174928</v>
      </c>
      <c r="W22">
        <v>24.882823095592332</v>
      </c>
      <c r="Y22">
        <f t="shared" si="0"/>
        <v>-316.20000100000004</v>
      </c>
      <c r="Z22">
        <f t="shared" si="1"/>
        <v>25077.907817922754</v>
      </c>
      <c r="AB22">
        <f t="shared" si="10"/>
        <v>6</v>
      </c>
      <c r="AC22">
        <f t="shared" si="2"/>
        <v>104</v>
      </c>
      <c r="AD22">
        <f t="shared" si="3"/>
        <v>624</v>
      </c>
      <c r="AE22">
        <f t="shared" si="4"/>
        <v>0.75</v>
      </c>
      <c r="AF22">
        <f t="shared" si="5"/>
        <v>16.875</v>
      </c>
      <c r="AG22">
        <f t="shared" si="6"/>
        <v>102</v>
      </c>
      <c r="AH22">
        <f t="shared" si="7"/>
        <v>106.5</v>
      </c>
      <c r="AI22">
        <f t="shared" si="8"/>
        <v>415.5</v>
      </c>
      <c r="AJ22">
        <f t="shared" si="9"/>
        <v>6.625</v>
      </c>
    </row>
    <row r="23" spans="1:36" x14ac:dyDescent="0.25">
      <c r="A23">
        <v>20</v>
      </c>
      <c r="B23" t="s">
        <v>11</v>
      </c>
      <c r="C23">
        <v>102.2</v>
      </c>
      <c r="D23">
        <v>1.48</v>
      </c>
      <c r="E23">
        <v>98.4</v>
      </c>
      <c r="F23">
        <v>106</v>
      </c>
      <c r="G23">
        <v>97.8</v>
      </c>
      <c r="H23">
        <v>108.4</v>
      </c>
      <c r="T23">
        <v>26.976912821963602</v>
      </c>
      <c r="U23">
        <v>24.889451567269131</v>
      </c>
      <c r="V23">
        <v>22.550811515174928</v>
      </c>
      <c r="W23">
        <v>24.882823095592332</v>
      </c>
      <c r="Y23">
        <f t="shared" si="0"/>
        <v>-307.70000100000016</v>
      </c>
      <c r="Z23">
        <f t="shared" si="1"/>
        <v>23949.460814322752</v>
      </c>
      <c r="AB23">
        <f t="shared" si="10"/>
        <v>6</v>
      </c>
      <c r="AC23">
        <f t="shared" si="2"/>
        <v>102.2</v>
      </c>
      <c r="AD23">
        <f t="shared" si="3"/>
        <v>613.20000000000005</v>
      </c>
      <c r="AE23">
        <f t="shared" si="4"/>
        <v>1.48</v>
      </c>
      <c r="AF23">
        <f t="shared" si="5"/>
        <v>65.712000000000003</v>
      </c>
      <c r="AG23">
        <f t="shared" si="6"/>
        <v>97.8</v>
      </c>
      <c r="AH23">
        <f t="shared" si="7"/>
        <v>108.4</v>
      </c>
      <c r="AI23">
        <f t="shared" si="8"/>
        <v>407.00000000000011</v>
      </c>
      <c r="AJ23">
        <f t="shared" si="9"/>
        <v>7.9119999999999209</v>
      </c>
    </row>
    <row r="24" spans="1:36" x14ac:dyDescent="0.25">
      <c r="A24">
        <v>20</v>
      </c>
      <c r="B24" t="s">
        <v>12</v>
      </c>
      <c r="C24">
        <v>100</v>
      </c>
      <c r="D24">
        <v>1.96</v>
      </c>
      <c r="E24">
        <v>95</v>
      </c>
      <c r="F24">
        <v>105.1</v>
      </c>
      <c r="G24">
        <v>92.8</v>
      </c>
      <c r="H24">
        <v>104.2</v>
      </c>
      <c r="T24">
        <v>26.976912821963602</v>
      </c>
      <c r="U24">
        <v>24.889451567269131</v>
      </c>
      <c r="V24">
        <v>22.550811515174928</v>
      </c>
      <c r="W24">
        <v>24.882823095592332</v>
      </c>
      <c r="Y24">
        <f t="shared" si="0"/>
        <v>-303.70000100000004</v>
      </c>
      <c r="Z24">
        <f t="shared" si="1"/>
        <v>22569.164809922753</v>
      </c>
      <c r="AB24">
        <f t="shared" si="10"/>
        <v>6</v>
      </c>
      <c r="AC24">
        <f t="shared" si="2"/>
        <v>100</v>
      </c>
      <c r="AD24">
        <f t="shared" si="3"/>
        <v>600</v>
      </c>
      <c r="AE24">
        <f t="shared" si="4"/>
        <v>1.96</v>
      </c>
      <c r="AF24">
        <f t="shared" si="5"/>
        <v>115.24799999999999</v>
      </c>
      <c r="AG24">
        <f t="shared" si="6"/>
        <v>92.8</v>
      </c>
      <c r="AH24">
        <f t="shared" si="7"/>
        <v>104.2</v>
      </c>
      <c r="AI24">
        <f t="shared" si="8"/>
        <v>403</v>
      </c>
      <c r="AJ24">
        <f t="shared" si="9"/>
        <v>45.76799999999993</v>
      </c>
    </row>
    <row r="25" spans="1:36" x14ac:dyDescent="0.25">
      <c r="A25">
        <v>20</v>
      </c>
      <c r="B25" t="s">
        <v>13</v>
      </c>
      <c r="C25">
        <v>83.4</v>
      </c>
      <c r="D25">
        <v>1.61</v>
      </c>
      <c r="E25">
        <v>79.3</v>
      </c>
      <c r="F25">
        <v>87.6</v>
      </c>
      <c r="G25">
        <v>77.5</v>
      </c>
      <c r="H25">
        <v>88.5</v>
      </c>
      <c r="T25">
        <v>26.976912821963602</v>
      </c>
      <c r="U25">
        <v>24.889451567269131</v>
      </c>
      <c r="V25">
        <v>22.550811515174928</v>
      </c>
      <c r="W25">
        <v>24.882823095592332</v>
      </c>
      <c r="Y25">
        <f t="shared" si="0"/>
        <v>-235.10000100000005</v>
      </c>
      <c r="Z25">
        <f t="shared" si="1"/>
        <v>13716.989776722754</v>
      </c>
      <c r="AB25">
        <f t="shared" si="10"/>
        <v>6</v>
      </c>
      <c r="AC25">
        <f t="shared" si="2"/>
        <v>83.4</v>
      </c>
      <c r="AD25">
        <f t="shared" si="3"/>
        <v>500.40000000000003</v>
      </c>
      <c r="AE25">
        <f t="shared" si="4"/>
        <v>1.61</v>
      </c>
      <c r="AF25">
        <f t="shared" si="5"/>
        <v>77.763000000000005</v>
      </c>
      <c r="AG25">
        <f t="shared" si="6"/>
        <v>77.5</v>
      </c>
      <c r="AH25">
        <f t="shared" si="7"/>
        <v>88.5</v>
      </c>
      <c r="AI25">
        <f t="shared" si="8"/>
        <v>334.40000000000003</v>
      </c>
      <c r="AJ25">
        <f t="shared" si="9"/>
        <v>16.942999999999998</v>
      </c>
    </row>
    <row r="26" spans="1:36" x14ac:dyDescent="0.25">
      <c r="A26">
        <v>30</v>
      </c>
      <c r="B26" t="s">
        <v>8</v>
      </c>
      <c r="C26">
        <v>97.6</v>
      </c>
      <c r="D26">
        <v>1.07</v>
      </c>
      <c r="E26">
        <v>94.8</v>
      </c>
      <c r="F26">
        <v>100.3</v>
      </c>
      <c r="G26">
        <v>95</v>
      </c>
      <c r="H26">
        <v>100.1</v>
      </c>
      <c r="T26">
        <v>26.976912821963602</v>
      </c>
      <c r="U26">
        <v>24.889451567269131</v>
      </c>
      <c r="V26">
        <v>22.550811515174928</v>
      </c>
      <c r="W26">
        <v>24.882823095592332</v>
      </c>
      <c r="Y26">
        <f t="shared" si="0"/>
        <v>-291.20000099999993</v>
      </c>
      <c r="Z26">
        <f t="shared" si="1"/>
        <v>21173.27580512275</v>
      </c>
      <c r="AB26">
        <f t="shared" si="10"/>
        <v>6</v>
      </c>
      <c r="AC26">
        <f t="shared" si="2"/>
        <v>97.6</v>
      </c>
      <c r="AD26">
        <f t="shared" si="3"/>
        <v>585.59999999999991</v>
      </c>
      <c r="AE26">
        <f t="shared" si="4"/>
        <v>1.07</v>
      </c>
      <c r="AF26">
        <f t="shared" si="5"/>
        <v>34.347000000000001</v>
      </c>
      <c r="AG26">
        <f t="shared" si="6"/>
        <v>95</v>
      </c>
      <c r="AH26">
        <f t="shared" si="7"/>
        <v>100.1</v>
      </c>
      <c r="AI26">
        <f t="shared" si="8"/>
        <v>390.49999999999989</v>
      </c>
      <c r="AJ26">
        <f t="shared" si="9"/>
        <v>21.337000000000032</v>
      </c>
    </row>
    <row r="27" spans="1:36" x14ac:dyDescent="0.25">
      <c r="A27">
        <v>30</v>
      </c>
      <c r="B27" t="s">
        <v>9</v>
      </c>
      <c r="C27">
        <v>104.5</v>
      </c>
      <c r="D27">
        <v>0.7</v>
      </c>
      <c r="E27">
        <v>102.7</v>
      </c>
      <c r="F27">
        <v>106.3</v>
      </c>
      <c r="G27">
        <v>101.3</v>
      </c>
      <c r="H27">
        <v>106.2</v>
      </c>
      <c r="T27">
        <v>26.976912821963602</v>
      </c>
      <c r="U27">
        <v>24.889451567269131</v>
      </c>
      <c r="V27">
        <v>22.550811515174928</v>
      </c>
      <c r="W27">
        <v>24.882823095592332</v>
      </c>
      <c r="Y27">
        <f t="shared" si="0"/>
        <v>-320.20000100000004</v>
      </c>
      <c r="Z27">
        <f t="shared" si="1"/>
        <v>25400.662818922749</v>
      </c>
      <c r="AB27">
        <f t="shared" si="10"/>
        <v>6</v>
      </c>
      <c r="AC27">
        <f t="shared" si="2"/>
        <v>104.5</v>
      </c>
      <c r="AD27">
        <f t="shared" si="3"/>
        <v>627</v>
      </c>
      <c r="AE27">
        <f t="shared" si="4"/>
        <v>0.7</v>
      </c>
      <c r="AF27">
        <f t="shared" si="5"/>
        <v>14.699999999999998</v>
      </c>
      <c r="AG27">
        <f t="shared" si="6"/>
        <v>101.3</v>
      </c>
      <c r="AH27">
        <f t="shared" si="7"/>
        <v>106.2</v>
      </c>
      <c r="AI27">
        <f t="shared" si="8"/>
        <v>419.50000000000006</v>
      </c>
      <c r="AJ27">
        <f t="shared" si="9"/>
        <v>1.5699999999999701</v>
      </c>
    </row>
    <row r="28" spans="1:36" x14ac:dyDescent="0.25">
      <c r="A28">
        <v>30</v>
      </c>
      <c r="B28" t="s">
        <v>10</v>
      </c>
      <c r="C28">
        <v>106</v>
      </c>
      <c r="D28">
        <v>0.32</v>
      </c>
      <c r="E28">
        <v>105.2</v>
      </c>
      <c r="F28">
        <v>106.8</v>
      </c>
      <c r="G28">
        <v>104.9</v>
      </c>
      <c r="H28">
        <v>107</v>
      </c>
      <c r="T28">
        <v>26.976912821963602</v>
      </c>
      <c r="U28">
        <v>24.889451567269131</v>
      </c>
      <c r="V28">
        <v>22.550811515174928</v>
      </c>
      <c r="W28">
        <v>24.882823095592332</v>
      </c>
      <c r="Y28">
        <f t="shared" si="0"/>
        <v>-324.80000100000007</v>
      </c>
      <c r="Z28">
        <f t="shared" si="1"/>
        <v>26366.47082192275</v>
      </c>
      <c r="AB28">
        <f t="shared" si="10"/>
        <v>6</v>
      </c>
      <c r="AC28">
        <f t="shared" si="2"/>
        <v>106</v>
      </c>
      <c r="AD28">
        <f t="shared" si="3"/>
        <v>636</v>
      </c>
      <c r="AE28">
        <f t="shared" si="4"/>
        <v>0.32</v>
      </c>
      <c r="AF28">
        <f t="shared" si="5"/>
        <v>3.0720000000000001</v>
      </c>
      <c r="AG28">
        <f t="shared" si="6"/>
        <v>104.9</v>
      </c>
      <c r="AH28">
        <f t="shared" si="7"/>
        <v>107</v>
      </c>
      <c r="AI28">
        <f t="shared" si="8"/>
        <v>424.1</v>
      </c>
      <c r="AJ28">
        <f t="shared" si="9"/>
        <v>0.86200000000001253</v>
      </c>
    </row>
    <row r="29" spans="1:36" x14ac:dyDescent="0.25">
      <c r="A29">
        <v>30</v>
      </c>
      <c r="B29" t="s">
        <v>11</v>
      </c>
      <c r="C29">
        <v>112</v>
      </c>
      <c r="D29">
        <v>0.96</v>
      </c>
      <c r="E29">
        <v>109.5</v>
      </c>
      <c r="F29">
        <v>114.5</v>
      </c>
      <c r="G29">
        <v>109.4</v>
      </c>
      <c r="H29">
        <v>115.6</v>
      </c>
      <c r="T29">
        <v>26.976912821963602</v>
      </c>
      <c r="U29">
        <v>24.889451567269131</v>
      </c>
      <c r="V29">
        <v>22.550811515174928</v>
      </c>
      <c r="W29">
        <v>24.882823095592332</v>
      </c>
      <c r="Y29">
        <f t="shared" si="0"/>
        <v>-347.70000100000004</v>
      </c>
      <c r="Z29">
        <f t="shared" si="1"/>
        <v>30399.80483392275</v>
      </c>
      <c r="AB29">
        <f t="shared" si="10"/>
        <v>6</v>
      </c>
      <c r="AC29">
        <f t="shared" si="2"/>
        <v>112</v>
      </c>
      <c r="AD29">
        <f t="shared" si="3"/>
        <v>672</v>
      </c>
      <c r="AE29">
        <f t="shared" si="4"/>
        <v>0.96</v>
      </c>
      <c r="AF29">
        <f t="shared" si="5"/>
        <v>27.648</v>
      </c>
      <c r="AG29">
        <f t="shared" si="6"/>
        <v>109.4</v>
      </c>
      <c r="AH29">
        <f t="shared" si="7"/>
        <v>115.6</v>
      </c>
      <c r="AI29">
        <f t="shared" si="8"/>
        <v>447</v>
      </c>
      <c r="AJ29">
        <f t="shared" si="9"/>
        <v>7.9280000000000719</v>
      </c>
    </row>
    <row r="30" spans="1:36" x14ac:dyDescent="0.25">
      <c r="A30">
        <v>30</v>
      </c>
      <c r="B30" t="s">
        <v>12</v>
      </c>
      <c r="C30">
        <v>109.1</v>
      </c>
      <c r="D30">
        <v>1.18</v>
      </c>
      <c r="E30">
        <v>106.1</v>
      </c>
      <c r="F30">
        <v>112.1</v>
      </c>
      <c r="G30">
        <v>107.1</v>
      </c>
      <c r="H30">
        <v>114.1</v>
      </c>
      <c r="T30">
        <v>26.976912821963602</v>
      </c>
      <c r="U30">
        <v>24.889451567269131</v>
      </c>
      <c r="V30">
        <v>22.550811515174928</v>
      </c>
      <c r="W30">
        <v>24.882823095592332</v>
      </c>
      <c r="Y30">
        <f t="shared" si="0"/>
        <v>-334.10000099999991</v>
      </c>
      <c r="Z30">
        <f t="shared" si="1"/>
        <v>28406.140828122745</v>
      </c>
      <c r="AB30">
        <f t="shared" si="10"/>
        <v>6</v>
      </c>
      <c r="AC30">
        <f t="shared" si="2"/>
        <v>109.1</v>
      </c>
      <c r="AD30">
        <f t="shared" si="3"/>
        <v>654.59999999999991</v>
      </c>
      <c r="AE30">
        <f t="shared" si="4"/>
        <v>1.18</v>
      </c>
      <c r="AF30">
        <f t="shared" si="5"/>
        <v>41.771999999999998</v>
      </c>
      <c r="AG30">
        <f t="shared" si="6"/>
        <v>107.1</v>
      </c>
      <c r="AH30">
        <f t="shared" si="7"/>
        <v>114.1</v>
      </c>
      <c r="AI30">
        <f t="shared" si="8"/>
        <v>433.39999999999986</v>
      </c>
      <c r="AJ30">
        <f t="shared" si="9"/>
        <v>12.771999999999998</v>
      </c>
    </row>
    <row r="31" spans="1:36" x14ac:dyDescent="0.25">
      <c r="A31">
        <v>30</v>
      </c>
      <c r="B31" t="s">
        <v>13</v>
      </c>
      <c r="C31">
        <v>98.9</v>
      </c>
      <c r="D31">
        <v>1.1000000000000001</v>
      </c>
      <c r="E31">
        <v>96.1</v>
      </c>
      <c r="F31">
        <v>101.8</v>
      </c>
      <c r="G31">
        <v>96.6</v>
      </c>
      <c r="H31">
        <v>103.7</v>
      </c>
      <c r="T31">
        <v>26.976912821963602</v>
      </c>
      <c r="U31">
        <v>24.889451567269131</v>
      </c>
      <c r="V31">
        <v>22.550811515174928</v>
      </c>
      <c r="W31">
        <v>24.882823095592332</v>
      </c>
      <c r="Y31">
        <f t="shared" si="0"/>
        <v>-293.80000100000007</v>
      </c>
      <c r="Z31">
        <f t="shared" si="1"/>
        <v>21950.262807722756</v>
      </c>
      <c r="AB31">
        <f t="shared" si="10"/>
        <v>6</v>
      </c>
      <c r="AC31">
        <f t="shared" si="2"/>
        <v>98.9</v>
      </c>
      <c r="AD31">
        <f t="shared" si="3"/>
        <v>593.40000000000009</v>
      </c>
      <c r="AE31">
        <f t="shared" si="4"/>
        <v>1.1000000000000001</v>
      </c>
      <c r="AF31">
        <f t="shared" si="5"/>
        <v>36.300000000000004</v>
      </c>
      <c r="AG31">
        <f t="shared" si="6"/>
        <v>96.6</v>
      </c>
      <c r="AH31">
        <f t="shared" si="7"/>
        <v>103.7</v>
      </c>
      <c r="AI31">
        <f t="shared" si="8"/>
        <v>393.10000000000008</v>
      </c>
      <c r="AJ31">
        <f t="shared" si="9"/>
        <v>7.9699999999999775</v>
      </c>
    </row>
    <row r="32" spans="1:36" x14ac:dyDescent="0.25">
      <c r="A32">
        <v>45</v>
      </c>
      <c r="B32" t="s">
        <v>8</v>
      </c>
      <c r="C32">
        <v>99.6</v>
      </c>
      <c r="D32">
        <v>0.94</v>
      </c>
      <c r="E32">
        <v>97.2</v>
      </c>
      <c r="F32">
        <v>102</v>
      </c>
      <c r="G32">
        <v>95.8</v>
      </c>
      <c r="H32">
        <v>102.9</v>
      </c>
      <c r="T32">
        <v>26.976912821963602</v>
      </c>
      <c r="U32">
        <v>24.889451567269131</v>
      </c>
      <c r="V32">
        <v>22.550811515174928</v>
      </c>
      <c r="W32">
        <v>24.882823095592332</v>
      </c>
      <c r="Y32">
        <f t="shared" si="0"/>
        <v>-299.60000099999991</v>
      </c>
      <c r="Z32">
        <f t="shared" si="1"/>
        <v>22373.834809122749</v>
      </c>
      <c r="AB32">
        <f t="shared" si="10"/>
        <v>6</v>
      </c>
      <c r="AC32">
        <f t="shared" si="2"/>
        <v>99.6</v>
      </c>
      <c r="AD32">
        <f t="shared" si="3"/>
        <v>597.59999999999991</v>
      </c>
      <c r="AE32">
        <f t="shared" si="4"/>
        <v>0.94</v>
      </c>
      <c r="AF32">
        <f t="shared" si="5"/>
        <v>26.507999999999999</v>
      </c>
      <c r="AG32">
        <f t="shared" si="6"/>
        <v>95.8</v>
      </c>
      <c r="AH32">
        <f t="shared" si="7"/>
        <v>102.9</v>
      </c>
      <c r="AI32">
        <f t="shared" si="8"/>
        <v>398.89999999999986</v>
      </c>
      <c r="AJ32">
        <f t="shared" si="9"/>
        <v>1.1779999999999458</v>
      </c>
    </row>
    <row r="33" spans="1:36" x14ac:dyDescent="0.25">
      <c r="A33">
        <v>45</v>
      </c>
      <c r="B33" t="s">
        <v>9</v>
      </c>
      <c r="C33">
        <v>104.8</v>
      </c>
      <c r="D33">
        <v>0.76</v>
      </c>
      <c r="E33">
        <v>102.9</v>
      </c>
      <c r="F33">
        <v>106.8</v>
      </c>
      <c r="G33">
        <v>101.5</v>
      </c>
      <c r="H33">
        <v>106.6</v>
      </c>
      <c r="T33">
        <v>26.976912821963602</v>
      </c>
      <c r="U33">
        <v>24.889451567269131</v>
      </c>
      <c r="V33">
        <v>22.550811515174928</v>
      </c>
      <c r="W33">
        <v>24.882823095592332</v>
      </c>
      <c r="Y33">
        <f t="shared" si="0"/>
        <v>-321.40000099999997</v>
      </c>
      <c r="Z33">
        <f t="shared" si="1"/>
        <v>25590.614819522747</v>
      </c>
      <c r="AB33">
        <f t="shared" si="10"/>
        <v>6</v>
      </c>
      <c r="AC33">
        <f t="shared" si="2"/>
        <v>104.8</v>
      </c>
      <c r="AD33">
        <f t="shared" si="3"/>
        <v>628.79999999999995</v>
      </c>
      <c r="AE33">
        <f t="shared" si="4"/>
        <v>0.76</v>
      </c>
      <c r="AF33">
        <f t="shared" si="5"/>
        <v>17.327999999999999</v>
      </c>
      <c r="AG33">
        <f t="shared" si="6"/>
        <v>101.5</v>
      </c>
      <c r="AH33">
        <f t="shared" si="7"/>
        <v>106.6</v>
      </c>
      <c r="AI33">
        <f t="shared" si="8"/>
        <v>420.69999999999993</v>
      </c>
      <c r="AJ33">
        <f t="shared" si="9"/>
        <v>3.1980000000000288</v>
      </c>
    </row>
    <row r="34" spans="1:36" x14ac:dyDescent="0.25">
      <c r="A34">
        <v>45</v>
      </c>
      <c r="B34" t="s">
        <v>10</v>
      </c>
      <c r="C34">
        <v>106.4</v>
      </c>
      <c r="D34">
        <v>0.45</v>
      </c>
      <c r="E34">
        <v>105.3</v>
      </c>
      <c r="F34">
        <v>107.6</v>
      </c>
      <c r="G34">
        <v>104.9</v>
      </c>
      <c r="H34">
        <v>107.9</v>
      </c>
      <c r="T34">
        <v>26.976912821963602</v>
      </c>
      <c r="U34">
        <v>24.889451567269131</v>
      </c>
      <c r="V34">
        <v>22.550811515174928</v>
      </c>
      <c r="W34">
        <v>24.882823095592332</v>
      </c>
      <c r="Y34">
        <f t="shared" si="0"/>
        <v>-326.30000100000018</v>
      </c>
      <c r="Z34">
        <f t="shared" si="1"/>
        <v>26626.157822722755</v>
      </c>
      <c r="AB34">
        <f t="shared" si="10"/>
        <v>6</v>
      </c>
      <c r="AC34">
        <f t="shared" si="2"/>
        <v>106.4</v>
      </c>
      <c r="AD34">
        <f t="shared" si="3"/>
        <v>638.40000000000009</v>
      </c>
      <c r="AE34">
        <f t="shared" si="4"/>
        <v>0.45</v>
      </c>
      <c r="AF34">
        <f t="shared" si="5"/>
        <v>6.0750000000000002</v>
      </c>
      <c r="AG34">
        <f t="shared" si="6"/>
        <v>104.9</v>
      </c>
      <c r="AH34">
        <f t="shared" si="7"/>
        <v>107.9</v>
      </c>
      <c r="AI34">
        <f t="shared" si="8"/>
        <v>425.60000000000014</v>
      </c>
      <c r="AJ34">
        <f t="shared" si="9"/>
        <v>1.5750000000000002</v>
      </c>
    </row>
    <row r="35" spans="1:36" x14ac:dyDescent="0.25">
      <c r="A35">
        <v>45</v>
      </c>
      <c r="B35" t="s">
        <v>11</v>
      </c>
      <c r="C35">
        <v>112.6</v>
      </c>
      <c r="D35">
        <v>1.08</v>
      </c>
      <c r="E35">
        <v>109.9</v>
      </c>
      <c r="F35">
        <v>115.4</v>
      </c>
      <c r="G35">
        <v>110</v>
      </c>
      <c r="H35">
        <v>117.5</v>
      </c>
      <c r="T35">
        <v>26.976912821963602</v>
      </c>
      <c r="U35">
        <v>24.889451567269131</v>
      </c>
      <c r="V35">
        <v>22.550811515174928</v>
      </c>
      <c r="W35">
        <v>24.882823095592332</v>
      </c>
      <c r="Y35">
        <f t="shared" si="0"/>
        <v>-348.80000099999995</v>
      </c>
      <c r="Z35">
        <f t="shared" si="1"/>
        <v>30823.390835122747</v>
      </c>
      <c r="AB35">
        <f t="shared" si="10"/>
        <v>6</v>
      </c>
      <c r="AC35">
        <f t="shared" si="2"/>
        <v>112.6</v>
      </c>
      <c r="AD35">
        <f t="shared" si="3"/>
        <v>675.59999999999991</v>
      </c>
      <c r="AE35">
        <f t="shared" si="4"/>
        <v>1.08</v>
      </c>
      <c r="AF35">
        <f t="shared" si="5"/>
        <v>34.992000000000004</v>
      </c>
      <c r="AG35">
        <f t="shared" si="6"/>
        <v>110</v>
      </c>
      <c r="AH35">
        <f t="shared" si="7"/>
        <v>117.5</v>
      </c>
      <c r="AI35">
        <f t="shared" si="8"/>
        <v>448.09999999999991</v>
      </c>
      <c r="AJ35">
        <f t="shared" si="9"/>
        <v>4.22199999999998</v>
      </c>
    </row>
    <row r="36" spans="1:36" x14ac:dyDescent="0.25">
      <c r="A36">
        <v>45</v>
      </c>
      <c r="B36" t="s">
        <v>12</v>
      </c>
      <c r="C36">
        <v>109.4</v>
      </c>
      <c r="D36">
        <v>1.1200000000000001</v>
      </c>
      <c r="E36">
        <v>106.5</v>
      </c>
      <c r="F36">
        <v>112.2</v>
      </c>
      <c r="G36">
        <v>107.4</v>
      </c>
      <c r="H36">
        <v>114.1</v>
      </c>
      <c r="T36">
        <v>26.976912821963602</v>
      </c>
      <c r="U36">
        <v>24.889451567269131</v>
      </c>
      <c r="V36">
        <v>22.550811515174928</v>
      </c>
      <c r="W36">
        <v>24.882823095592332</v>
      </c>
      <c r="Y36">
        <f t="shared" si="0"/>
        <v>-335.60000100000013</v>
      </c>
      <c r="Z36">
        <f t="shared" si="1"/>
        <v>28609.990828722752</v>
      </c>
      <c r="AB36">
        <f t="shared" si="10"/>
        <v>6</v>
      </c>
      <c r="AC36">
        <f t="shared" si="2"/>
        <v>109.4</v>
      </c>
      <c r="AD36">
        <f t="shared" si="3"/>
        <v>656.40000000000009</v>
      </c>
      <c r="AE36">
        <f t="shared" si="4"/>
        <v>1.1200000000000001</v>
      </c>
      <c r="AF36">
        <f t="shared" si="5"/>
        <v>37.632000000000005</v>
      </c>
      <c r="AG36">
        <f t="shared" si="6"/>
        <v>107.4</v>
      </c>
      <c r="AH36">
        <f t="shared" si="7"/>
        <v>114.1</v>
      </c>
      <c r="AI36">
        <f t="shared" si="8"/>
        <v>434.90000000000009</v>
      </c>
      <c r="AJ36">
        <f t="shared" si="9"/>
        <v>11.542000000000112</v>
      </c>
    </row>
    <row r="37" spans="1:36" x14ac:dyDescent="0.25">
      <c r="A37">
        <v>45</v>
      </c>
      <c r="B37" t="s">
        <v>13</v>
      </c>
      <c r="C37">
        <v>101</v>
      </c>
      <c r="D37">
        <v>0.88</v>
      </c>
      <c r="E37">
        <v>98.8</v>
      </c>
      <c r="F37">
        <v>103.3</v>
      </c>
      <c r="G37">
        <v>97.7</v>
      </c>
      <c r="H37">
        <v>104.3</v>
      </c>
      <c r="T37">
        <v>26.976912821963602</v>
      </c>
      <c r="U37">
        <v>24.889451567269131</v>
      </c>
      <c r="V37">
        <v>22.550811515174928</v>
      </c>
      <c r="W37">
        <v>24.882823095592332</v>
      </c>
      <c r="Y37">
        <f t="shared" si="0"/>
        <v>-304.70000100000004</v>
      </c>
      <c r="Z37">
        <f t="shared" si="1"/>
        <v>23218.880811922751</v>
      </c>
      <c r="AB37">
        <f t="shared" si="10"/>
        <v>6</v>
      </c>
      <c r="AC37">
        <f t="shared" si="2"/>
        <v>101</v>
      </c>
      <c r="AD37">
        <f t="shared" si="3"/>
        <v>606</v>
      </c>
      <c r="AE37">
        <f t="shared" si="4"/>
        <v>0.88</v>
      </c>
      <c r="AF37">
        <f t="shared" si="5"/>
        <v>23.231999999999999</v>
      </c>
      <c r="AG37">
        <f t="shared" si="6"/>
        <v>97.7</v>
      </c>
      <c r="AH37">
        <f t="shared" si="7"/>
        <v>104.3</v>
      </c>
      <c r="AI37">
        <f t="shared" si="8"/>
        <v>404</v>
      </c>
      <c r="AJ37">
        <f t="shared" si="9"/>
        <v>1.4520000000000373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dissolution1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UF LAS User</cp:lastModifiedBy>
  <dcterms:created xsi:type="dcterms:W3CDTF">2023-11-15T13:18:52Z</dcterms:created>
  <dcterms:modified xsi:type="dcterms:W3CDTF">2023-11-15T18:15:29Z</dcterms:modified>
</cp:coreProperties>
</file>